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ortfolio Monitoring" sheetId="1" state="visible" r:id="rId3"/>
    <sheet name="Returns Analysis" sheetId="2" state="visible" r:id="rId4"/>
    <sheet name="Valuation Comps" sheetId="3" state="visible" r:id="rId5"/>
    <sheet name="Watchlist Screening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<sst xmlns="http://schemas.openxmlformats.org/spreadsheetml/2006/main" count="929" uniqueCount="381">
  <si>
    <t xml:space="preserve">AEA Capital Research — Portfolio Monitoring Dashboard</t>
  </si>
  <si>
    <t xml:space="preserve">All 32 holdings, weight/cost/return/conviction/status, IPS compliance flags &amp; variance vs. caps. Source: holdings.html, compliance.html, ips.html — verified July 22-24, 2026.</t>
  </si>
  <si>
    <t xml:space="preserve">Ticker</t>
  </si>
  <si>
    <t xml:space="preserve">Position</t>
  </si>
  <si>
    <t xml:space="preserve">Sector</t>
  </si>
  <si>
    <t xml:space="preserve">IPS Bucket</t>
  </si>
  <si>
    <t xml:space="preserve">Weight %</t>
  </si>
  <si>
    <t xml:space="preserve">Avg Cost ($)</t>
  </si>
  <si>
    <t xml:space="preserve">Return %</t>
  </si>
  <si>
    <t xml:space="preserve">Conviction</t>
  </si>
  <si>
    <t xml:space="preserve">Status</t>
  </si>
  <si>
    <t xml:space="preserve">Single-Position Cap Check (≤10%)</t>
  </si>
  <si>
    <t xml:space="preserve">Bucket Cap Check</t>
  </si>
  <si>
    <t xml:space="preserve">SNDK</t>
  </si>
  <si>
    <t xml:space="preserve">Sandisk Corp</t>
  </si>
  <si>
    <t xml:space="preserve">Semiconductors</t>
  </si>
  <si>
    <t xml:space="preserve">Core</t>
  </si>
  <si>
    <t xml:space="preserve">Medium</t>
  </si>
  <si>
    <t xml:space="preserve">Under Review</t>
  </si>
  <si>
    <t xml:space="preserve">No sleeve cap applies</t>
  </si>
  <si>
    <t xml:space="preserve">META</t>
  </si>
  <si>
    <t xml:space="preserve">Meta Platforms</t>
  </si>
  <si>
    <t xml:space="preserve">Communication Services</t>
  </si>
  <si>
    <t xml:space="preserve">High</t>
  </si>
  <si>
    <t xml:space="preserve">Active</t>
  </si>
  <si>
    <t xml:space="preserve">AMD</t>
  </si>
  <si>
    <t xml:space="preserve">Advanced Micro Devices</t>
  </si>
  <si>
    <t xml:space="preserve">SPY</t>
  </si>
  <si>
    <t xml:space="preserve">SPDR S&amp;P 500 ETF</t>
  </si>
  <si>
    <t xml:space="preserve">Index Funds</t>
  </si>
  <si>
    <t xml:space="preserve">Index Hedge</t>
  </si>
  <si>
    <t xml:space="preserve">VOO</t>
  </si>
  <si>
    <t xml:space="preserve">Vanguard S&amp;P 500 ETF</t>
  </si>
  <si>
    <t xml:space="preserve">MU</t>
  </si>
  <si>
    <t xml:space="preserve">Micron Technology</t>
  </si>
  <si>
    <t xml:space="preserve">PANW</t>
  </si>
  <si>
    <t xml:space="preserve">Palo Alto Networks</t>
  </si>
  <si>
    <t xml:space="preserve">Software &amp; Cybersecurity</t>
  </si>
  <si>
    <t xml:space="preserve">INTC</t>
  </si>
  <si>
    <t xml:space="preserve">Intel Corporation</t>
  </si>
  <si>
    <t xml:space="preserve">EL</t>
  </si>
  <si>
    <t xml:space="preserve">Estee Lauder Companies</t>
  </si>
  <si>
    <t xml:space="preserve">Consumer</t>
  </si>
  <si>
    <t xml:space="preserve">QQQ</t>
  </si>
  <si>
    <t xml:space="preserve">Invesco QQQ Trust</t>
  </si>
  <si>
    <t xml:space="preserve">SPCX</t>
  </si>
  <si>
    <t xml:space="preserve">SpaceX</t>
  </si>
  <si>
    <t xml:space="preserve">Industrials</t>
  </si>
  <si>
    <t xml:space="preserve">Speculative Sleeve</t>
  </si>
  <si>
    <t xml:space="preserve">Low</t>
  </si>
  <si>
    <t xml:space="preserve">TLN</t>
  </si>
  <si>
    <t xml:space="preserve">Talen Energy Corp</t>
  </si>
  <si>
    <t xml:space="preserve">Power &amp; Utilities</t>
  </si>
  <si>
    <t xml:space="preserve">GOOGL</t>
  </si>
  <si>
    <t xml:space="preserve">Alphabet Inc</t>
  </si>
  <si>
    <t xml:space="preserve">NBIL</t>
  </si>
  <si>
    <t xml:space="preserve">GraniteShares 2x Long NBIS Daily ETF</t>
  </si>
  <si>
    <t xml:space="preserve">Leveraged Derivative</t>
  </si>
  <si>
    <t xml:space="preserve">Leveraged/Derivative</t>
  </si>
  <si>
    <t xml:space="preserve">VRT</t>
  </si>
  <si>
    <t xml:space="preserve">Vertiv Holdings Co</t>
  </si>
  <si>
    <t xml:space="preserve">DDOG</t>
  </si>
  <si>
    <t xml:space="preserve">Datadog Inc</t>
  </si>
  <si>
    <t xml:space="preserve">Emerging Growth</t>
  </si>
  <si>
    <t xml:space="preserve">NOW</t>
  </si>
  <si>
    <t xml:space="preserve">ServiceNow Inc</t>
  </si>
  <si>
    <t xml:space="preserve">CAKE</t>
  </si>
  <si>
    <t xml:space="preserve">Cheesecake Factory</t>
  </si>
  <si>
    <t xml:space="preserve">ARM</t>
  </si>
  <si>
    <t xml:space="preserve">Arm Holdings plc</t>
  </si>
  <si>
    <t xml:space="preserve">AVGO</t>
  </si>
  <si>
    <t xml:space="preserve">Broadcom Inc</t>
  </si>
  <si>
    <t xml:space="preserve">WYFI</t>
  </si>
  <si>
    <t xml:space="preserve">WhiteFiber Inc</t>
  </si>
  <si>
    <t xml:space="preserve">AI/Cloud Infrastructure</t>
  </si>
  <si>
    <t xml:space="preserve">FTNT</t>
  </si>
  <si>
    <t xml:space="preserve">Fortinet Inc</t>
  </si>
  <si>
    <t xml:space="preserve">CRWV</t>
  </si>
  <si>
    <t xml:space="preserve">CoreWeave Inc</t>
  </si>
  <si>
    <t xml:space="preserve">NBIS</t>
  </si>
  <si>
    <t xml:space="preserve">Nebius Group N.V.</t>
  </si>
  <si>
    <t xml:space="preserve">SCHD</t>
  </si>
  <si>
    <t xml:space="preserve">Schwab US Dividend Equity ETF</t>
  </si>
  <si>
    <t xml:space="preserve">CRWD</t>
  </si>
  <si>
    <t xml:space="preserve">CrowdStrike Holdings</t>
  </si>
  <si>
    <t xml:space="preserve">AAL</t>
  </si>
  <si>
    <t xml:space="preserve">American Airlines Group</t>
  </si>
  <si>
    <t xml:space="preserve">VST</t>
  </si>
  <si>
    <t xml:space="preserve">Vistra Corp</t>
  </si>
  <si>
    <t xml:space="preserve">SYM</t>
  </si>
  <si>
    <t xml:space="preserve">Symbotic Inc</t>
  </si>
  <si>
    <t xml:space="preserve">RKLB</t>
  </si>
  <si>
    <t xml:space="preserve">Rocket Lab USA</t>
  </si>
  <si>
    <t xml:space="preserve">TEM</t>
  </si>
  <si>
    <t xml:space="preserve">Tempus AI Inc</t>
  </si>
  <si>
    <t xml:space="preserve">Healthcare Technology</t>
  </si>
  <si>
    <t xml:space="preserve">NFLX</t>
  </si>
  <si>
    <t xml:space="preserve">Netflix Inc</t>
  </si>
  <si>
    <t xml:space="preserve">TOTAL</t>
  </si>
  <si>
    <t xml:space="preserve">IPS Compliance Summary (compliance.html, checked July 24, 2026)</t>
  </si>
  <si>
    <t xml:space="preserve">Rule</t>
  </si>
  <si>
    <t xml:space="preserve">Policy Limit</t>
  </si>
  <si>
    <t xml:space="preserve">Current</t>
  </si>
  <si>
    <t xml:space="preserve">Single-position cap</t>
  </si>
  <si>
    <t xml:space="preserve">≤10% at cost</t>
  </si>
  <si>
    <t xml:space="preserve">SNDK at 9.64% of book</t>
  </si>
  <si>
    <t xml:space="preserve">Compliant</t>
  </si>
  <si>
    <t xml:space="preserve">Speculative sleeve cap</t>
  </si>
  <si>
    <t xml:space="preserve">≤25% of invested capital</t>
  </si>
  <si>
    <t xml:space="preserve">6.5% of book</t>
  </si>
  <si>
    <t xml:space="preserve">Leveraged/derivative sleeve cap</t>
  </si>
  <si>
    <t xml:space="preserve">≤5% of invested capital</t>
  </si>
  <si>
    <t xml:space="preserve">2.8% of book (NBIL)</t>
  </si>
  <si>
    <t xml:space="preserve">Core bucket — majority of book</t>
  </si>
  <si>
    <t xml:space="preserve">&gt;50% of book</t>
  </si>
  <si>
    <t xml:space="preserve">63.7% of book</t>
  </si>
  <si>
    <t xml:space="preserve">Index hedge — always held</t>
  </si>
  <si>
    <t xml:space="preserve">Ballast position required</t>
  </si>
  <si>
    <t xml:space="preserve">18.4% across SPY, VOO, QQQ, SCHD</t>
  </si>
  <si>
    <t xml:space="preserve">Single-theme clustering disclosure</t>
  </si>
  <si>
    <t xml:space="preserve">Flag when it appears (no hard cap)</t>
  </si>
  <si>
    <t xml:space="preserve">60.93% of book in one AI-infrastructure theme</t>
  </si>
  <si>
    <t xml:space="preserve">Disclosed</t>
  </si>
  <si>
    <t xml:space="preserve">The Blackout Rule</t>
  </si>
  <si>
    <t xml:space="preserve">No trades within 48hrs of scheduled earnings</t>
  </si>
  <si>
    <t xml:space="preserve">No trade-execution timestamp data published</t>
  </si>
  <si>
    <t xml:space="preserve">Not yet verifiable</t>
  </si>
  <si>
    <t xml:space="preserve">The Holding Period</t>
  </si>
  <si>
    <t xml:space="preserve">Core positions held ≥30 days from purchase</t>
  </si>
  <si>
    <t xml:space="preserve">Note (SNDK breach resolution): SNDK's cap compliance is due to a price pullback (return fell from ~257% to 230.97%), not an executed trim. Position remains flagged 'Under Review'. If SNDK re-approaches 10% on a rally rather than a pullback, the trim obligation applies again.</t>
  </si>
  <si>
    <t xml:space="preserve">Returns Analysis</t>
  </si>
  <si>
    <t xml:space="preserve">Position-level return contribution ranking, portfolio risk metrics, and bucket-level return sensitivity. Source: holdings.html, tearsheet.html, performance.html.</t>
  </si>
  <si>
    <t xml:space="preserve">Risk &amp; Return Summary Metrics</t>
  </si>
  <si>
    <t xml:space="preserve">Metric</t>
  </si>
  <si>
    <t xml:space="preserve">Value</t>
  </si>
  <si>
    <t xml:space="preserve">Note</t>
  </si>
  <si>
    <t xml:space="preserve">Portfolio Beta (vs SPY)</t>
  </si>
  <si>
    <t xml:space="preserve">1.79</t>
  </si>
  <si>
    <t xml:space="preserve">Weighted avg of 32 individual weekly-return regressions vs SPY, Jan 2025–Jul 2026</t>
  </si>
  <si>
    <t xml:space="preserve">All-Time Dollar-Weighted Return (since 2022 inception, $500 seed)</t>
  </si>
  <si>
    <t xml:space="preserve">+72.14%</t>
  </si>
  <si>
    <t xml:space="preserve">Blossom-verified; time-weighted with deposits stripped out for benchmark comparison</t>
  </si>
  <si>
    <t xml:space="preserve">Herfindahl-Hirschman Index (HHI)</t>
  </si>
  <si>
    <t xml:space="preserve">515</t>
  </si>
  <si>
    <t xml:space="preserve">Unconcentrated by single-position sizing</t>
  </si>
  <si>
    <t xml:space="preserve">Effective Number of Positions (1/HHI-style)</t>
  </si>
  <si>
    <t xml:space="preserve">~19 of 32</t>
  </si>
  <si>
    <t xml:space="preserve">Weighted Dividend Yield</t>
  </si>
  <si>
    <t xml:space="preserve">0.24%</t>
  </si>
  <si>
    <t xml:space="preserve">Across 87.57% of book with verified per-name yield; SPY/VOO excluded</t>
  </si>
  <si>
    <t xml:space="preserve">Position-Level Return Contribution (Weight × Return, Ranked)</t>
  </si>
  <si>
    <t xml:space="preserve">Rank</t>
  </si>
  <si>
    <t xml:space="preserve">Bucket</t>
  </si>
  <si>
    <t xml:space="preserve">Contribution (pp)</t>
  </si>
  <si>
    <t xml:space="preserve">TOTAL PORTFOLIO CONTRIBUTION</t>
  </si>
  <si>
    <t xml:space="preserve">Bucket-Level Return Sensitivity (simple weighted-return view by IPS bucket)</t>
  </si>
  <si>
    <t xml:space="preserve">Bucket Weight %</t>
  </si>
  <si>
    <t xml:space="preserve">Bucket Weighted Return %</t>
  </si>
  <si>
    <t xml:space="preserve">Contribution to Portfolio (pp)</t>
  </si>
  <si>
    <t xml:space="preserve">Methodology note: Bucket-weighted return = sum(position contribution)/sum(bucket weight). This is a simple return-sensitivity view (not a true dollar-weighted or time-weighted IRR calculation) — the site does not publish per-position purchase dates needed for a real IRR. The +72.14% all-time figure above is the site's own Blossom-verified, time-weighted, dollar-weighted return since the 2022 $500 inception and should be treated as the authoritative return figure, not the sum of position-level approximations here.</t>
  </si>
  <si>
    <t xml:space="preserve">Unit Economics / Valuation Comps</t>
  </si>
  <si>
    <t xml:space="preserve">9 sector peer groups, 47 names (32 held + 15 watchlist). Exact P/E, EV/EBITDA, PEG sourced from watchlist deep-dive fundamentals (stockanalysis/fullratio/gurufocus/SEC filings, as of dates noted per name); holdings valuation is qualitative (site publishes no per-name multiples table outside the unreadable-via-fetch Portfolio_Comps_Analysis.xlsx) and shown as descriptive ranges pulled verbatim from each holding's Coverage Book valuation snapshot. Outlier flag = TRUE where P/E &gt; 60x or PEG &gt; 3.0x among names with disclosed multiples.</t>
  </si>
  <si>
    <t xml:space="preserve">Name</t>
  </si>
  <si>
    <t xml:space="preserve">Held / Watchlist</t>
  </si>
  <si>
    <t xml:space="preserve">P/E (TTM or as noted)</t>
  </si>
  <si>
    <t xml:space="preserve">EV/EBITDA</t>
  </si>
  <si>
    <t xml:space="preserve">PEG</t>
  </si>
  <si>
    <t xml:space="preserve">Outlier Flag</t>
  </si>
  <si>
    <t xml:space="preserve">Valuation Commentary</t>
  </si>
  <si>
    <t xml:space="preserve">Held</t>
  </si>
  <si>
    <t xml:space="preserve">See commentary — qualitative range only</t>
  </si>
  <si>
    <t xml:space="preserve">Low-teens to 20s (fwd, cycle-peak est.)</t>
  </si>
  <si>
    <t xml:space="preserve">N/A — not disclosed</t>
  </si>
  <si>
    <t xml:space="preserve">N/A</t>
  </si>
  <si>
    <t xml:space="preserve">Cycle-peak earnings multiple; cheap only if current NAND pricing holds.</t>
  </si>
  <si>
    <t xml:space="preserve">Similar cycle-peak dynamic to SNDK; looks cheap on trailing numbers because market doubts pricing durability.</t>
  </si>
  <si>
    <t xml:space="preserve">30s–40s (fwd)</t>
  </si>
  <si>
    <t xml:space="preserve">Prices in continued AI-accelerator share gains; not statistically cheap.</t>
  </si>
  <si>
    <t xml:space="preserve">N/A — not meaningful (foundry losses)</t>
  </si>
  <si>
    <t xml:space="preserve">Hard to value on earnings multiples given ongoing foundry losses; market pricing a turnaround call option.</t>
  </si>
  <si>
    <t xml:space="preserve">Very high (richest in semis sleeve)</t>
  </si>
  <si>
    <t xml:space="preserve">Royalty-model operating leverage + AI-silicon narrative priced in richly.</t>
  </si>
  <si>
    <t xml:space="preserve">Premium multiple</t>
  </si>
  <si>
    <t xml:space="preserve">Custom-AI-silicon growth narrative; a guidance reiteration (not a raise) already triggered one derating.</t>
  </si>
  <si>
    <t xml:space="preserve">NVDA</t>
  </si>
  <si>
    <t xml:space="preserve">NVIDIA Corp</t>
  </si>
  <si>
    <t xml:space="preserve">Watchlist</t>
  </si>
  <si>
    <t xml:space="preserve">29.43x</t>
  </si>
  <si>
    <t xml:space="preserve">FALSE</t>
  </si>
  <si>
    <t xml:space="preserve">Dominant GPU/AI-compute supplier; PEG of 0.28 is the cheapest growth-adjusted multiple in the whole set.</t>
  </si>
  <si>
    <t xml:space="preserve">TSM</t>
  </si>
  <si>
    <t xml:space="preserve">Taiwan Semiconductor Manufacturing</t>
  </si>
  <si>
    <t xml:space="preserve">Semiconductor foundry</t>
  </si>
  <si>
    <t xml:space="preserve">18.02x</t>
  </si>
  <si>
    <t xml:space="preserve">Sole advanced-node foundry at scale; geopolitical tail risk not reflected in the multiple.</t>
  </si>
  <si>
    <t xml:space="preserve">ASML</t>
  </si>
  <si>
    <t xml:space="preserve">ASML Holding N.V.</t>
  </si>
  <si>
    <t xml:space="preserve">Semiconductor equipment</t>
  </si>
  <si>
    <t xml:space="preserve">Sole global EUV lithography supplier; high absolute multiple for a monopoly-like moat.</t>
  </si>
  <si>
    <t xml:space="preserve">MRVL</t>
  </si>
  <si>
    <t xml:space="preserve">Marvell Technology</t>
  </si>
  <si>
    <t xml:space="preserve">Custom AI silicon / networking</t>
  </si>
  <si>
    <t xml:space="preserve">TRUE</t>
  </si>
  <si>
    <t xml:space="preserve">80x+ trailing earnings pricing in significant custom-silicon success; customer-concentration/backlog detail not yet disclosed.</t>
  </si>
  <si>
    <t xml:space="preserve">SMCI</t>
  </si>
  <si>
    <t xml:space="preserve">Super Micro Computer</t>
  </si>
  <si>
    <t xml:space="preserve">AI server manufacturing</t>
  </si>
  <si>
    <t xml:space="preserve">Cheap on P/E and PEG, but governance/accounting-controversy history is the offsetting risk.</t>
  </si>
  <si>
    <t xml:space="preserve">High-30s/40s (fwd)</t>
  </si>
  <si>
    <t xml:space="preserve">Premium software multiple reflecting durable double-digit growth expectations.</t>
  </si>
  <si>
    <t xml:space="preserve">Reasonable vs PANW/CRWD</t>
  </si>
  <si>
    <t xml:space="preserve">More hardware-centric revenue mix supports a lower multiple than pure-software peers.</t>
  </si>
  <si>
    <t xml:space="preserve">Premium (full-recovery narrative priced in)</t>
  </si>
  <si>
    <t xml:space="preserve">2024-outage recovery largely already priced into the multiple.</t>
  </si>
  <si>
    <t xml:space="preserve">Premium (high revenue multiple)</t>
  </si>
  <si>
    <t xml:space="preserve">Priced for continued 20%+ growth execution.</t>
  </si>
  <si>
    <t xml:space="preserve">Premium enterprise-software multiple</t>
  </si>
  <si>
    <t xml:space="preserve">Priced for continued category leadership and AI-agent monetization.</t>
  </si>
  <si>
    <t xml:space="preserve">ORCL</t>
  </si>
  <si>
    <t xml:space="preserve">Oracle Corp</t>
  </si>
  <si>
    <t xml:space="preserve">Enterprise software / cloud</t>
  </si>
  <si>
    <t xml:space="preserve">Reasonable multiple for the OCI growth story once separated from legacy database cash flow.</t>
  </si>
  <si>
    <t xml:space="preserve">CRM</t>
  </si>
  <si>
    <t xml:space="preserve">Salesforce Inc</t>
  </si>
  <si>
    <t xml:space="preserve">Enterprise CRM / AI software</t>
  </si>
  <si>
    <t xml:space="preserve">12.93x</t>
  </si>
  <si>
    <t xml:space="preserve">Cheapest large-cap software multiple in the set; Agentforce adoption not yet proven at scale.</t>
  </si>
  <si>
    <t xml:space="preserve">PLTR</t>
  </si>
  <si>
    <t xml:space="preserve">Palantir Technologies</t>
  </si>
  <si>
    <t xml:space="preserve">Enterprise / gov't AI software</t>
  </si>
  <si>
    <t xml:space="preserve">147.10x</t>
  </si>
  <si>
    <t xml:space="preserve">Richest multiple in the entire universe; prices in years of continued hypergrowth.</t>
  </si>
  <si>
    <t xml:space="preserve">Mid-to-high-20s (fwd)</t>
  </si>
  <si>
    <t xml:space="preserve">Premium multiple assumes AI-driven ad-monetization gains are durable, not one-time.</t>
  </si>
  <si>
    <t xml:space="preserve">Below market average for its growth rate</t>
  </si>
  <si>
    <t xml:space="preserve">Discount reflects AI-disruption and antitrust overhangs the bull case argues are overstated.</t>
  </si>
  <si>
    <t xml:space="preserve">Premium, under pressure</t>
  </si>
  <si>
    <t xml:space="preserve">Market questioning durability of post-password-crackdown growth reacceleration.</t>
  </si>
  <si>
    <t xml:space="preserve">MSFT</t>
  </si>
  <si>
    <t xml:space="preserve">Microsoft Corp</t>
  </si>
  <si>
    <t xml:space="preserve">Cloud / enterprise AI</t>
  </si>
  <si>
    <t xml:space="preserve">Reasonable multiple for Azure/Copilot growth; largely a consensus mega-cap AI trade.</t>
  </si>
  <si>
    <t xml:space="preserve">AMZN</t>
  </si>
  <si>
    <t xml:space="preserve">Amazon.com Inc</t>
  </si>
  <si>
    <t xml:space="preserve">E-commerce / cloud (AWS)</t>
  </si>
  <si>
    <t xml:space="preserve">18.72x</t>
  </si>
  <si>
    <t xml:space="preserve">AWS-driven growth diluted by a much larger, lower-margin retail segment.</t>
  </si>
  <si>
    <t xml:space="preserve">AAPL</t>
  </si>
  <si>
    <t xml:space="preserve">Apple Inc</t>
  </si>
  <si>
    <t xml:space="preserve">Consumer hardware / services</t>
  </si>
  <si>
    <t xml:space="preserve">28.39x</t>
  </si>
  <si>
    <t xml:space="preserve">Elevated multiple; Apple Intelligence execution is the market's central skepticism.</t>
  </si>
  <si>
    <t xml:space="preserve">Depressed vs. own history</t>
  </si>
  <si>
    <t xml:space="preserve">Reflects market skepticism on China/travel-retail recovery timeline.</t>
  </si>
  <si>
    <t xml:space="preserve">The Cheesecake Factory</t>
  </si>
  <si>
    <t xml:space="preserve">Modest restaurant-sector multiple</t>
  </si>
  <si>
    <t xml:space="preserve">Already re-rated meaningfully off cost basis; further upside depends on emerging-concept execution.</t>
  </si>
  <si>
    <t xml:space="preserve">UBER</t>
  </si>
  <si>
    <t xml:space="preserve">Uber Technologies</t>
  </si>
  <si>
    <t xml:space="preserve">Mobility / network platform</t>
  </si>
  <si>
    <t xml:space="preserve">High PEG despite a modest P/E — growth/FCF trajectory not yet fully underwritten.</t>
  </si>
  <si>
    <t xml:space="preserve">COIN</t>
  </si>
  <si>
    <t xml:space="preserve">Coinbase Global</t>
  </si>
  <si>
    <t xml:space="preserve">Crypto exchange / infrastructure</t>
  </si>
  <si>
    <t xml:space="preserve">18.25x–40.88x</t>
  </si>
  <si>
    <t xml:space="preserve">Elevated PEG; revenue still closely tied to trading-volume/crypto-price volatility.</t>
  </si>
  <si>
    <t xml:space="preserve">Re-rated off AI-power thesis</t>
  </si>
  <si>
    <t xml:space="preserve">Multiple reflects real contracted cash flows; further upside tied to additional PPA announcements.</t>
  </si>
  <si>
    <t xml:space="preserve">Re-rated, similar to TLN</t>
  </si>
  <si>
    <t xml:space="preserve">More diversified generation mix than TLN; same thematic re-rating.</t>
  </si>
  <si>
    <t xml:space="preserve">Premium industrial multiple</t>
  </si>
  <si>
    <t xml:space="preserve">Priced for continued AI data-center buildout, not typical industrial multiples.</t>
  </si>
  <si>
    <t xml:space="preserve">Private secondary-market pricing</t>
  </si>
  <si>
    <t xml:space="preserve">No public multiple; priced off last private transaction.</t>
  </si>
  <si>
    <t xml:space="preserve">Low absolute multiple (sector-typical)</t>
  </si>
  <si>
    <t xml:space="preserve">Reflects structurally thin airline-sector margins and cyclicality.</t>
  </si>
  <si>
    <t xml:space="preserve">Growth-stage, backlog-dependent</t>
  </si>
  <si>
    <t xml:space="preserve">Valuation dependent on Walmart backlog conversion and customer diversification.</t>
  </si>
  <si>
    <t xml:space="preserve">Priced on Neutron narrative</t>
  </si>
  <si>
    <t xml:space="preserve">High sensitivity to Neutron development-timeline news.</t>
  </si>
  <si>
    <t xml:space="preserve">Derated off Meta-cloud-entry headlines</t>
  </si>
  <si>
    <t xml:space="preserve">July 29, 2026 earnings is the key near-term repricing test.</t>
  </si>
  <si>
    <t xml:space="preserve">Priced on forward growth/backlog</t>
  </si>
  <si>
    <t xml:space="preserve">Highly sensitive to sector-wide neocloud sentiment swings.</t>
  </si>
  <si>
    <t xml:space="preserve">Small-cap, early-stage</t>
  </si>
  <si>
    <t xml:space="preserve">Limited historical earnings to anchor a multiple; priced on growth narrative.</t>
  </si>
  <si>
    <t xml:space="preserve">APLD</t>
  </si>
  <si>
    <t xml:space="preserve">Applied Digital Corp</t>
  </si>
  <si>
    <t xml:space="preserve">Data center / GPU cloud</t>
  </si>
  <si>
    <t xml:space="preserve">N/A — not consistently profitable</t>
  </si>
  <si>
    <t xml:space="preserve">Unprofitable on a P/E basis (-57.77 TTM); smaller/earlier-stage version of NBIS/CRWV trade.</t>
  </si>
  <si>
    <t xml:space="preserve">IONQ</t>
  </si>
  <si>
    <t xml:space="preserve">IonQ Inc</t>
  </si>
  <si>
    <t xml:space="preserve">Quantum computing</t>
  </si>
  <si>
    <t xml:space="preserve">Recently turned P/E-positive; still largely a pre-revenue-at-scale story bet.</t>
  </si>
  <si>
    <t xml:space="preserve">Not a traditional valuation case</t>
  </si>
  <si>
    <t xml:space="preserve">Derivatives-based 2x amplifier of the NBIS thesis; sizing discipline matters more than any multiple.</t>
  </si>
  <si>
    <t xml:space="preserve">Growth-stage, pre-profitability</t>
  </si>
  <si>
    <t xml:space="preserve">Priced on future data-licensing and diagnostic-volume growth, not current earnings.</t>
  </si>
  <si>
    <t xml:space="preserve">Watchlist Screening</t>
  </si>
  <si>
    <t xml:space="preserve">15 watchlist names (not held) with the site's quantitative screening protocol applied qualitatively. Source: watchlist.html, watchlist/*.html.</t>
  </si>
  <si>
    <t xml:space="preserve">Quantitative Screening Protocol (all 4 tiers must clear before a written thesis is added)</t>
  </si>
  <si>
    <t xml:space="preserve">1. Size &amp; liquidity — Market cap &gt; $2B; Avg Daily Volume &gt; 1M shares.</t>
  </si>
  <si>
    <t xml:space="preserve">2. Financial quality — Positive TTM FCF &gt; $0 (or credible funded path within 24mo for pre-profit names); Net Debt/EBITDA &lt; 4x.</t>
  </si>
  <si>
    <t xml:space="preserve">3. Ownership &amp; governance — Insider ownership &gt; 5% or an active founder-operator; no open, unresolved accounting/governance red flags.</t>
  </si>
  <si>
    <t xml:space="preserve">4. Thesis fit — Maps to an existing book theme or a deliberate diversification decision; must clear the same IPS single-position and sleeve caps before sizing.</t>
  </si>
  <si>
    <t xml:space="preserve">Company</t>
  </si>
  <si>
    <t xml:space="preserve">Price (Jul 22 '26)</t>
  </si>
  <si>
    <t xml:space="preserve">Why On List (Thesis Fit)</t>
  </si>
  <si>
    <t xml:space="preserve">Why Not Held Yet</t>
  </si>
  <si>
    <t xml:space="preserve">What Would Move to Buy</t>
  </si>
  <si>
    <t xml:space="preserve">All 4 Screen Tiers Cleared?</t>
  </si>
  <si>
    <t xml:space="preserve">$212.06</t>
  </si>
  <si>
    <t xml:space="preserve">Dominant GPU supplier every AI-infra name in the book depends on; zero direct exposure despite heavy indirect exposure via AMD/INTC/NBIS/NBIL/CRWV.</t>
  </si>
  <si>
    <t xml:space="preserve">Consensus trade; adding on top of AMD/INTC risks doubling up on the same AI-chip-demand bet rather than diversifying it.</t>
  </si>
  <si>
    <t xml:space="preserve">A less consensus-crowded entry point, or clarity on how much of the semis sleeve is already an NVDA bet via AMD/INTC.</t>
  </si>
  <si>
    <t xml:space="preserve">Yes (implied — on published watchlist)</t>
  </si>
  <si>
    <t xml:space="preserve">$421.21</t>
  </si>
  <si>
    <t xml:space="preserve">Owns the AI-infrastructure buildout without betting on any single chip-architecture winner; the foundry nearly every held semis name depends on.</t>
  </si>
  <si>
    <t xml:space="preserve">Taiwan geopolitical tail risk is structural, not a normal business risk, and hasn't been sized for.</t>
  </si>
  <si>
    <t xml:space="preserve">A sizing framework specifically for the geopolitical tail risk, separate from normal IPS cap math.</t>
  </si>
  <si>
    <t xml:space="preserve">Yes</t>
  </si>
  <si>
    <t xml:space="preserve">$1,801.86</t>
  </si>
  <si>
    <t xml:space="preserve">Sole global EUV lithography supplier — arguably a more defensible monopoly than any chip designer.</t>
  </si>
  <si>
    <t xml:space="preserve">European listing/high share price makes sizing less intuitive; valuation homework vs. US comps not yet done.</t>
  </si>
  <si>
    <t xml:space="preserve">Doing the valuation homework rather than avoiding it for being an unfamiliar ticker.</t>
  </si>
  <si>
    <t xml:space="preserve">$125.84</t>
  </si>
  <si>
    <t xml:space="preserve">OCI cloud-capacity story reads like NBIS/CRWV deals, backed by decades of database cash flow.</t>
  </si>
  <si>
    <t xml:space="preserve">Unclear how much of the re-rating is durable OCI growth vs. broad AI-capex sentiment carryover.</t>
  </si>
  <si>
    <t xml:space="preserve">A quarter with OCI revenue/backlog disclosure enough to underwrite the capacity story independently.</t>
  </si>
  <si>
    <t xml:space="preserve">$30.08</t>
  </si>
  <si>
    <t xml:space="preserve">Same GPU-cloud/data-center business as NBIS/CRWV at much smaller scale — a way to add AI-infra conviction.</t>
  </si>
  <si>
    <t xml:space="preserve">More execution/financing risk than NBIS/CRWV; book already meaningfully weighted in this exact theme.</t>
  </si>
  <si>
    <t xml:space="preserve">Room opening in the AI-infra theme via a trim or thesis break elsewhere, without breaching clustering risk.</t>
  </si>
  <si>
    <t xml:space="preserve">Marginal — financial quality tier weakest (unprofitable, high leverage)</t>
  </si>
  <si>
    <t xml:space="preserve">$124.57</t>
  </si>
  <si>
    <t xml:space="preserve">Genuinely sticky government/enterprise AI-analytics software with real renewal/expansion data.</t>
  </si>
  <si>
    <t xml:space="preserve">Valuation (149x P/E) prices in years of hypergrowth; no bull case yet comfortable being wrong only on multiple.</t>
  </si>
  <si>
    <t xml:space="preserve">Meaningful multiple compression without a deceleration in underlying contract growth.</t>
  </si>
  <si>
    <t xml:space="preserve">Yes — but richest multiple in the universe (outlier flag TRUE on Comps tab)</t>
  </si>
  <si>
    <t xml:space="preserve">$163.00</t>
  </si>
  <si>
    <t xml:space="preserve">Agentforce AI-agent bet layered onto an already-massive, sticky CRM install base.</t>
  </si>
  <si>
    <t xml:space="preserve">AI-agent adoption industry-wide still early; not enough usage/retention data to separate real adoption from demo.</t>
  </si>
  <si>
    <t xml:space="preserve">Management disclosing real Agentforce usage/revenue-attach metrics, not just deal counts.</t>
  </si>
  <si>
    <t xml:space="preserve">$70.33</t>
  </si>
  <si>
    <t xml:space="preserve">Genuine network-effect business now FCF-positive, with AV-partnership optionality.</t>
  </si>
  <si>
    <t xml:space="preserve">A different kind of business than most of the book; ride-share/delivery unit-economics homework not done.</t>
  </si>
  <si>
    <t xml:space="preserve">Completing that unit-economics work, plus a valuation reflecting the current cash-flow profile.</t>
  </si>
  <si>
    <t xml:space="preserve">Marginal — high PEG (6.03) flagged as outlier on Comps tab</t>
  </si>
  <si>
    <t xml:space="preserve">$166.12</t>
  </si>
  <si>
    <t xml:space="preserve">Primary regulated U.S. crypto on-ramp; a way to own infrastructure around existing BTC/ETH exposure.</t>
  </si>
  <si>
    <t xml:space="preserve">Revenue still closely tied to trading volume/crypto-price volatility — closer to adding risk than diversifying it.</t>
  </si>
  <si>
    <t xml:space="preserve">Continued growth in non-trading revenue (subscriptions, custody, stablecoin infra) reducing volume correlation.</t>
  </si>
  <si>
    <t xml:space="preserve">Marginal — elevated PEG (3.26), volatility-linked revenue</t>
  </si>
  <si>
    <t xml:space="preserve">$34.68</t>
  </si>
  <si>
    <t xml:space="preserve">One of the more credible pure-play public quantum-computing names; real long-horizon optionality.</t>
  </si>
  <si>
    <t xml:space="preserve">Pre-revenue-at-scale story investing; speculative sleeve already at 6.5% (RKLB/WYFI/SPCX/TEM) — no room for a 5th name.</t>
  </si>
  <si>
    <t xml:space="preserve">Room opening in the speculative sleeve, or a real paying enterprise customer (not just a research partnership).</t>
  </si>
  <si>
    <t xml:space="preserve">Marginal — financial quality tier weak (large EBITDA losses)</t>
  </si>
  <si>
    <t xml:space="preserve">$390.34</t>
  </si>
  <si>
    <t xml:space="preserve">Azure + Copilot + OpenAI partnership; zero direct hyperscaler exposure despite AI infra being the top theme.</t>
  </si>
  <si>
    <t xml:space="preserve">Most 'obvious' AI mega-cap trade, priced accordingly; would partially duplicate cloud-capex exposure via NBIS/CRWV.</t>
  </si>
  <si>
    <t xml:space="preserve">A valuation reset, or a catalyst isolating Azure's AI growth from the broad mega-cap multiple.</t>
  </si>
  <si>
    <t xml:space="preserve">$248.45</t>
  </si>
  <si>
    <t xml:space="preserve">AWS directly comparable to the TLN power-PPA theme — AWS itself signed the 1.9GW nuclear deal with Talen.</t>
  </si>
  <si>
    <t xml:space="preserve">AWS is one segment of a much larger, slower-growing, lower-margin retail/logistics conglomerate.</t>
  </si>
  <si>
    <t xml:space="preserve">More visibility into AWS's standalone growth/margin trajectory separated from retail.</t>
  </si>
  <si>
    <t xml:space="preserve">$325.89</t>
  </si>
  <si>
    <t xml:space="preserve">Directly tied to the Intel foundry turnaround (June 2026 Apple-Intel deal) — the book's best-performing position.</t>
  </si>
  <si>
    <t xml:space="preserve">Apple's own AI story (Apple Intelligence) is the market's biggest source of execution skepticism.</t>
  </si>
  <si>
    <t xml:space="preserve">Clearer evidence Apple's own AI strategy is working, not just its foundry diversification.</t>
  </si>
  <si>
    <t xml:space="preserve">$30.56</t>
  </si>
  <si>
    <t xml:space="preserve">Builds the physical servers housing the GPUs the rest of the book chases exposure to.</t>
  </si>
  <si>
    <t xml:space="preserve">Real history of accounting/governance controversy; thin, volatile margins even at triple-digit revenue growth.</t>
  </si>
  <si>
    <t xml:space="preserve">A longer track record of clean, timely financial reporting alongside the growth.</t>
  </si>
  <si>
    <t xml:space="preserve">Marginal — governance/ownership tier is the explicit hurdle</t>
  </si>
  <si>
    <t xml:space="preserve">$210.99</t>
  </si>
  <si>
    <t xml:space="preserve">Custom AI ASIC design for hyperscalers — a different, complementary bet on the AI-buildout theme.</t>
  </si>
  <si>
    <t xml:space="preserve">Very rich multiple (80x+ trailing) already pricing in a lot of custom-silicon success; low visibility on program-level backlog.</t>
  </si>
  <si>
    <t xml:space="preserve">More disclosed detail on customer concentration and program-specific revenue — the backlog, not just the narrative.</t>
  </si>
  <si>
    <t xml:space="preserve">Yes — but flagged outlier on Comps tab (P/E 83x, PEG 2.63)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</si>
</sst>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%"/>
    <numFmt numFmtId="166" formatCode="\$#,##0.00"/>
    <numFmt numFmtId="167" formatCode="0.0%"/>
    <numFmt numFmtId="168" formatCode="0.00"/>
    <numFmt numFmtId="169" formatCode="0.0\x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F2937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B45309"/>
      <name val="Arial"/>
      <family val="0"/>
      <charset val="1"/>
    </font>
    <font>
      <sz val="10"/>
      <color rgb="FFB91C1C"/>
      <name val="Arial"/>
      <family val="0"/>
      <charset val="1"/>
    </font>
    <font>
      <b val="true"/>
      <sz val="10"/>
      <color rgb="FF1E7B34"/>
      <name val="Arial"/>
      <family val="0"/>
      <charset val="1"/>
    </font>
    <font>
      <i val="true"/>
      <sz val="10"/>
      <color rgb="FF6B7280"/>
      <name val="Arial"/>
      <family val="0"/>
      <charset val="1"/>
    </font>
    <font>
      <b val="true"/>
      <sz val="10"/>
      <color rgb="FFB91C1C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1F2937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9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1E7B34"/>
      <rgbColor rgb="FF000080"/>
      <rgbColor rgb="FF808000"/>
      <rgbColor rgb="FF800080"/>
      <rgbColor rgb="FF008080"/>
      <rgbColor rgb="FFC0C0C0"/>
      <rgbColor rgb="FF808080"/>
      <rgbColor rgb="FF9999FF"/>
      <rgbColor rgb="FFB45309"/>
      <rgbColor rgb="FFFFFFCC"/>
      <rgbColor rgb="FFCCFFFF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B91C1C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10"/>
    <col collapsed="false" customWidth="true" hidden="false" outlineLevel="0" max="6" min="6" style="0" width="12"/>
    <col collapsed="false" customWidth="true" hidden="false" outlineLevel="0" max="7" min="7" style="0" width="10"/>
    <col collapsed="false" customWidth="true" hidden="false" outlineLevel="0" max="8" min="8" style="0" width="11"/>
    <col collapsed="false" customWidth="true" hidden="false" outlineLevel="0" max="9" min="9" style="0" width="14"/>
    <col collapsed="false" customWidth="true" hidden="false" outlineLevel="0" max="10" min="10" style="0" width="20"/>
    <col collapsed="false" customWidth="true" hidden="false" outlineLevel="0" max="11" min="11" style="0" width="34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3.8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customFormat="false" ht="15" hidden="false" customHeight="false" outlineLevel="0" collapsed="false">
      <c r="A5" s="4" t="s">
        <v>13</v>
      </c>
      <c r="B5" s="5" t="s">
        <v>14</v>
      </c>
      <c r="C5" s="5" t="s">
        <v>15</v>
      </c>
      <c r="D5" s="5" t="s">
        <v>16</v>
      </c>
      <c r="E5" s="6" t="n">
        <v>0.0964</v>
      </c>
      <c r="F5" s="7" t="n">
        <v>483.21</v>
      </c>
      <c r="G5" s="6" t="n">
        <v>2.3097</v>
      </c>
      <c r="H5" s="5" t="s">
        <v>17</v>
      </c>
      <c r="I5" s="8" t="s">
        <v>18</v>
      </c>
      <c r="J5" s="5" t="str">
        <f aca="false">IF(E5&gt;0.1,"BREACH","OK")</f>
        <v>OK</v>
      </c>
      <c r="K5" s="5" t="s">
        <v>19</v>
      </c>
    </row>
    <row r="6" customFormat="false" ht="15" hidden="false" customHeight="false" outlineLevel="0" collapsed="false">
      <c r="A6" s="4" t="s">
        <v>20</v>
      </c>
      <c r="B6" s="5" t="s">
        <v>21</v>
      </c>
      <c r="C6" s="5" t="s">
        <v>22</v>
      </c>
      <c r="D6" s="5" t="s">
        <v>16</v>
      </c>
      <c r="E6" s="6" t="n">
        <v>0.0875</v>
      </c>
      <c r="F6" s="7" t="n">
        <v>234.32</v>
      </c>
      <c r="G6" s="6" t="n">
        <v>1.6766</v>
      </c>
      <c r="H6" s="5" t="s">
        <v>23</v>
      </c>
      <c r="I6" s="9" t="s">
        <v>24</v>
      </c>
      <c r="J6" s="5" t="str">
        <f aca="false">IF(E6&gt;0.1,"BREACH","OK")</f>
        <v>OK</v>
      </c>
      <c r="K6" s="5" t="s">
        <v>19</v>
      </c>
    </row>
    <row r="7" customFormat="false" ht="15" hidden="false" customHeight="false" outlineLevel="0" collapsed="false">
      <c r="A7" s="4" t="s">
        <v>25</v>
      </c>
      <c r="B7" s="5" t="s">
        <v>26</v>
      </c>
      <c r="C7" s="5" t="s">
        <v>15</v>
      </c>
      <c r="D7" s="5" t="s">
        <v>16</v>
      </c>
      <c r="E7" s="6" t="n">
        <v>0.0832</v>
      </c>
      <c r="F7" s="7" t="n">
        <v>199.34</v>
      </c>
      <c r="G7" s="6" t="n">
        <v>1.7708</v>
      </c>
      <c r="H7" s="5" t="s">
        <v>17</v>
      </c>
      <c r="I7" s="9" t="s">
        <v>24</v>
      </c>
      <c r="J7" s="5" t="str">
        <f aca="false">IF(E7&gt;0.1,"BREACH","OK")</f>
        <v>OK</v>
      </c>
      <c r="K7" s="5" t="s">
        <v>19</v>
      </c>
    </row>
    <row r="8" customFormat="false" ht="15" hidden="false" customHeight="false" outlineLevel="0" collapsed="false">
      <c r="A8" s="4" t="s">
        <v>27</v>
      </c>
      <c r="B8" s="5" t="s">
        <v>28</v>
      </c>
      <c r="C8" s="5" t="s">
        <v>29</v>
      </c>
      <c r="D8" s="5" t="s">
        <v>30</v>
      </c>
      <c r="E8" s="6" t="n">
        <v>0.0676</v>
      </c>
      <c r="F8" s="7" t="n">
        <v>655.24</v>
      </c>
      <c r="G8" s="6" t="n">
        <v>0.1407</v>
      </c>
      <c r="H8" s="5" t="s">
        <v>23</v>
      </c>
      <c r="I8" s="9" t="s">
        <v>24</v>
      </c>
      <c r="J8" s="5" t="str">
        <f aca="false">IF(E8&gt;0.1,"BREACH","OK")</f>
        <v>OK</v>
      </c>
      <c r="K8" s="5" t="s">
        <v>19</v>
      </c>
    </row>
    <row r="9" customFormat="false" ht="15" hidden="false" customHeight="false" outlineLevel="0" collapsed="false">
      <c r="A9" s="4" t="s">
        <v>31</v>
      </c>
      <c r="B9" s="5" t="s">
        <v>32</v>
      </c>
      <c r="C9" s="5" t="s">
        <v>29</v>
      </c>
      <c r="D9" s="5" t="s">
        <v>30</v>
      </c>
      <c r="E9" s="6" t="n">
        <v>0.0621</v>
      </c>
      <c r="F9" s="7" t="n">
        <v>580.93</v>
      </c>
      <c r="G9" s="6" t="n">
        <v>0.1826</v>
      </c>
      <c r="H9" s="5" t="s">
        <v>23</v>
      </c>
      <c r="I9" s="9" t="s">
        <v>24</v>
      </c>
      <c r="J9" s="5" t="str">
        <f aca="false">IF(E9&gt;0.1,"BREACH","OK")</f>
        <v>OK</v>
      </c>
      <c r="K9" s="5" t="s">
        <v>19</v>
      </c>
    </row>
    <row r="10" customFormat="false" ht="15" hidden="false" customHeight="false" outlineLevel="0" collapsed="false">
      <c r="A10" s="4" t="s">
        <v>33</v>
      </c>
      <c r="B10" s="5" t="s">
        <v>34</v>
      </c>
      <c r="C10" s="5" t="s">
        <v>15</v>
      </c>
      <c r="D10" s="5" t="s">
        <v>16</v>
      </c>
      <c r="E10" s="6" t="n">
        <v>0.0578</v>
      </c>
      <c r="F10" s="7" t="n">
        <v>325.83</v>
      </c>
      <c r="G10" s="6" t="n">
        <v>1.9447</v>
      </c>
      <c r="H10" s="5" t="s">
        <v>17</v>
      </c>
      <c r="I10" s="9" t="s">
        <v>24</v>
      </c>
      <c r="J10" s="5" t="str">
        <f aca="false">IF(E10&gt;0.1,"BREACH","OK")</f>
        <v>OK</v>
      </c>
      <c r="K10" s="5" t="s">
        <v>19</v>
      </c>
    </row>
    <row r="11" customFormat="false" ht="15" hidden="false" customHeight="false" outlineLevel="0" collapsed="false">
      <c r="A11" s="4" t="s">
        <v>35</v>
      </c>
      <c r="B11" s="5" t="s">
        <v>36</v>
      </c>
      <c r="C11" s="5" t="s">
        <v>37</v>
      </c>
      <c r="D11" s="5" t="s">
        <v>16</v>
      </c>
      <c r="E11" s="6" t="n">
        <v>0.0505</v>
      </c>
      <c r="F11" s="7" t="n">
        <v>160.32</v>
      </c>
      <c r="G11" s="6" t="n">
        <v>1.0913</v>
      </c>
      <c r="H11" s="5" t="s">
        <v>23</v>
      </c>
      <c r="I11" s="9" t="s">
        <v>24</v>
      </c>
      <c r="J11" s="5" t="str">
        <f aca="false">IF(E11&gt;0.1,"BREACH","OK")</f>
        <v>OK</v>
      </c>
      <c r="K11" s="5" t="s">
        <v>19</v>
      </c>
    </row>
    <row r="12" customFormat="false" ht="15" hidden="false" customHeight="false" outlineLevel="0" collapsed="false">
      <c r="A12" s="4" t="s">
        <v>38</v>
      </c>
      <c r="B12" s="5" t="s">
        <v>39</v>
      </c>
      <c r="C12" s="5" t="s">
        <v>15</v>
      </c>
      <c r="D12" s="5" t="s">
        <v>16</v>
      </c>
      <c r="E12" s="6" t="n">
        <v>0.0433</v>
      </c>
      <c r="F12" s="7" t="n">
        <v>37.43</v>
      </c>
      <c r="G12" s="6" t="n">
        <v>1.7417</v>
      </c>
      <c r="H12" s="5" t="s">
        <v>17</v>
      </c>
      <c r="I12" s="9" t="s">
        <v>24</v>
      </c>
      <c r="J12" s="5" t="str">
        <f aca="false">IF(E12&gt;0.1,"BREACH","OK")</f>
        <v>OK</v>
      </c>
      <c r="K12" s="5" t="s">
        <v>19</v>
      </c>
    </row>
    <row r="13" customFormat="false" ht="15" hidden="false" customHeight="false" outlineLevel="0" collapsed="false">
      <c r="A13" s="4" t="s">
        <v>40</v>
      </c>
      <c r="B13" s="5" t="s">
        <v>41</v>
      </c>
      <c r="C13" s="5" t="s">
        <v>42</v>
      </c>
      <c r="D13" s="5" t="s">
        <v>16</v>
      </c>
      <c r="E13" s="6" t="n">
        <v>0.0448</v>
      </c>
      <c r="F13" s="7" t="n">
        <v>69.12</v>
      </c>
      <c r="G13" s="6" t="n">
        <v>0.1955</v>
      </c>
      <c r="H13" s="5" t="s">
        <v>17</v>
      </c>
      <c r="I13" s="9" t="s">
        <v>24</v>
      </c>
      <c r="J13" s="5" t="str">
        <f aca="false">IF(E13&gt;0.1,"BREACH","OK")</f>
        <v>OK</v>
      </c>
      <c r="K13" s="5" t="s">
        <v>19</v>
      </c>
    </row>
    <row r="14" customFormat="false" ht="15" hidden="false" customHeight="false" outlineLevel="0" collapsed="false">
      <c r="A14" s="4" t="s">
        <v>43</v>
      </c>
      <c r="B14" s="5" t="s">
        <v>44</v>
      </c>
      <c r="C14" s="5" t="s">
        <v>29</v>
      </c>
      <c r="D14" s="5" t="s">
        <v>30</v>
      </c>
      <c r="E14" s="6" t="n">
        <v>0.0425</v>
      </c>
      <c r="F14" s="7" t="n">
        <v>558.28</v>
      </c>
      <c r="G14" s="6" t="n">
        <v>0.2634</v>
      </c>
      <c r="H14" s="5" t="s">
        <v>23</v>
      </c>
      <c r="I14" s="9" t="s">
        <v>24</v>
      </c>
      <c r="J14" s="5" t="str">
        <f aca="false">IF(E14&gt;0.1,"BREACH","OK")</f>
        <v>OK</v>
      </c>
      <c r="K14" s="5" t="s">
        <v>19</v>
      </c>
    </row>
    <row r="15" customFormat="false" ht="15" hidden="false" customHeight="false" outlineLevel="0" collapsed="false">
      <c r="A15" s="4" t="s">
        <v>45</v>
      </c>
      <c r="B15" s="5" t="s">
        <v>46</v>
      </c>
      <c r="C15" s="5" t="s">
        <v>47</v>
      </c>
      <c r="D15" s="5" t="s">
        <v>48</v>
      </c>
      <c r="E15" s="6" t="n">
        <v>0.0278</v>
      </c>
      <c r="F15" s="7" t="n">
        <v>135</v>
      </c>
      <c r="G15" s="10" t="n">
        <v>-0.1462</v>
      </c>
      <c r="H15" s="5" t="s">
        <v>49</v>
      </c>
      <c r="I15" s="9" t="s">
        <v>24</v>
      </c>
      <c r="J15" s="5" t="str">
        <f aca="false">IF(E15&gt;0.1,"BREACH","OK")</f>
        <v>OK</v>
      </c>
      <c r="K15" s="5" t="str">
        <f aca="false">"Bucket total "&amp;TEXT(SUMIF($D$5:$D$36,D15,$E$5:$E$36),"0.0%")&amp;" vs "&amp;TEXT(0.25,"0%")&amp;" cap"</f>
        <v>Bucket total 6.5% vs 25% cap</v>
      </c>
    </row>
    <row r="16" customFormat="false" ht="15" hidden="false" customHeight="false" outlineLevel="0" collapsed="false">
      <c r="A16" s="4" t="s">
        <v>50</v>
      </c>
      <c r="B16" s="5" t="s">
        <v>51</v>
      </c>
      <c r="C16" s="5" t="s">
        <v>52</v>
      </c>
      <c r="D16" s="5" t="s">
        <v>16</v>
      </c>
      <c r="E16" s="6" t="n">
        <v>0.0341</v>
      </c>
      <c r="F16" s="7" t="n">
        <v>314.57</v>
      </c>
      <c r="G16" s="6" t="n">
        <v>0.1998</v>
      </c>
      <c r="H16" s="5" t="s">
        <v>17</v>
      </c>
      <c r="I16" s="9" t="s">
        <v>24</v>
      </c>
      <c r="J16" s="5" t="str">
        <f aca="false">IF(E16&gt;0.1,"BREACH","OK")</f>
        <v>OK</v>
      </c>
      <c r="K16" s="5" t="s">
        <v>19</v>
      </c>
    </row>
    <row r="17" customFormat="false" ht="15" hidden="false" customHeight="false" outlineLevel="0" collapsed="false">
      <c r="A17" s="4" t="s">
        <v>53</v>
      </c>
      <c r="B17" s="5" t="s">
        <v>54</v>
      </c>
      <c r="C17" s="5" t="s">
        <v>22</v>
      </c>
      <c r="D17" s="5" t="s">
        <v>16</v>
      </c>
      <c r="E17" s="6" t="n">
        <v>0.0316</v>
      </c>
      <c r="F17" s="7" t="n">
        <v>274.57</v>
      </c>
      <c r="G17" s="6" t="n">
        <v>0.2745</v>
      </c>
      <c r="H17" s="5" t="s">
        <v>23</v>
      </c>
      <c r="I17" s="9" t="s">
        <v>24</v>
      </c>
      <c r="J17" s="5" t="str">
        <f aca="false">IF(E17&gt;0.1,"BREACH","OK")</f>
        <v>OK</v>
      </c>
      <c r="K17" s="5" t="s">
        <v>19</v>
      </c>
    </row>
    <row r="18" customFormat="false" ht="15" hidden="false" customHeight="false" outlineLevel="0" collapsed="false">
      <c r="A18" s="4" t="s">
        <v>55</v>
      </c>
      <c r="B18" s="5" t="s">
        <v>56</v>
      </c>
      <c r="C18" s="5" t="s">
        <v>57</v>
      </c>
      <c r="D18" s="5" t="s">
        <v>58</v>
      </c>
      <c r="E18" s="6" t="n">
        <v>0.0281</v>
      </c>
      <c r="F18" s="7" t="n">
        <v>9.23</v>
      </c>
      <c r="G18" s="6" t="n">
        <v>2.3651</v>
      </c>
      <c r="H18" s="5" t="s">
        <v>49</v>
      </c>
      <c r="I18" s="9" t="s">
        <v>24</v>
      </c>
      <c r="J18" s="5" t="str">
        <f aca="false">IF(E18&gt;0.1,"BREACH","OK")</f>
        <v>OK</v>
      </c>
      <c r="K18" s="5" t="str">
        <f aca="false">"Bucket total "&amp;TEXT(SUMIF($D$5:$D$36,D18,$E$5:$E$36),"0.0%")&amp;" vs "&amp;TEXT(0.05,"0%")&amp;" cap"</f>
        <v>Bucket total 2.8% vs 5% cap</v>
      </c>
    </row>
    <row r="19" customFormat="false" ht="15" hidden="false" customHeight="false" outlineLevel="0" collapsed="false">
      <c r="A19" s="4" t="s">
        <v>59</v>
      </c>
      <c r="B19" s="5" t="s">
        <v>60</v>
      </c>
      <c r="C19" s="5" t="s">
        <v>47</v>
      </c>
      <c r="D19" s="5" t="s">
        <v>16</v>
      </c>
      <c r="E19" s="6" t="n">
        <v>0.0272</v>
      </c>
      <c r="F19" s="7" t="n">
        <v>304.9</v>
      </c>
      <c r="G19" s="10" t="n">
        <v>-0.0123</v>
      </c>
      <c r="H19" s="5" t="s">
        <v>17</v>
      </c>
      <c r="I19" s="9" t="s">
        <v>24</v>
      </c>
      <c r="J19" s="5" t="str">
        <f aca="false">IF(E19&gt;0.1,"BREACH","OK")</f>
        <v>OK</v>
      </c>
      <c r="K19" s="5" t="s">
        <v>19</v>
      </c>
    </row>
    <row r="20" customFormat="false" ht="15" hidden="false" customHeight="false" outlineLevel="0" collapsed="false">
      <c r="A20" s="4" t="s">
        <v>61</v>
      </c>
      <c r="B20" s="5" t="s">
        <v>62</v>
      </c>
      <c r="C20" s="5" t="s">
        <v>37</v>
      </c>
      <c r="D20" s="5" t="s">
        <v>63</v>
      </c>
      <c r="E20" s="6" t="n">
        <v>0.0222</v>
      </c>
      <c r="F20" s="7" t="n">
        <v>119.27</v>
      </c>
      <c r="G20" s="6" t="n">
        <v>1.0606</v>
      </c>
      <c r="H20" s="5" t="s">
        <v>23</v>
      </c>
      <c r="I20" s="9" t="s">
        <v>24</v>
      </c>
      <c r="J20" s="5" t="str">
        <f aca="false">IF(E20&gt;0.1,"BREACH","OK")</f>
        <v>OK</v>
      </c>
      <c r="K20" s="5" t="s">
        <v>19</v>
      </c>
    </row>
    <row r="21" customFormat="false" ht="15" hidden="false" customHeight="false" outlineLevel="0" collapsed="false">
      <c r="A21" s="4" t="s">
        <v>64</v>
      </c>
      <c r="B21" s="5" t="s">
        <v>65</v>
      </c>
      <c r="C21" s="5" t="s">
        <v>37</v>
      </c>
      <c r="D21" s="5" t="s">
        <v>16</v>
      </c>
      <c r="E21" s="6" t="n">
        <v>0.0173</v>
      </c>
      <c r="F21" s="7" t="n">
        <v>84.76</v>
      </c>
      <c r="G21" s="6" t="n">
        <v>0.1262</v>
      </c>
      <c r="H21" s="5" t="s">
        <v>23</v>
      </c>
      <c r="I21" s="9" t="s">
        <v>24</v>
      </c>
      <c r="J21" s="5" t="str">
        <f aca="false">IF(E21&gt;0.1,"BREACH","OK")</f>
        <v>OK</v>
      </c>
      <c r="K21" s="5" t="s">
        <v>19</v>
      </c>
    </row>
    <row r="22" customFormat="false" ht="15" hidden="false" customHeight="false" outlineLevel="0" collapsed="false">
      <c r="A22" s="4" t="s">
        <v>66</v>
      </c>
      <c r="B22" s="5" t="s">
        <v>67</v>
      </c>
      <c r="C22" s="5" t="s">
        <v>42</v>
      </c>
      <c r="D22" s="5" t="s">
        <v>48</v>
      </c>
      <c r="E22" s="6" t="n">
        <v>0.0207</v>
      </c>
      <c r="F22" s="7" t="n">
        <v>45.4</v>
      </c>
      <c r="G22" s="6" t="n">
        <v>0.8872</v>
      </c>
      <c r="H22" s="5" t="s">
        <v>49</v>
      </c>
      <c r="I22" s="9" t="s">
        <v>24</v>
      </c>
      <c r="J22" s="5" t="str">
        <f aca="false">IF(E22&gt;0.1,"BREACH","OK")</f>
        <v>OK</v>
      </c>
      <c r="K22" s="5" t="str">
        <f aca="false">"Bucket total "&amp;TEXT(SUMIF($D$5:$D$36,D22,$E$5:$E$36),"0.0%")&amp;" vs "&amp;TEXT(0.25,"0%")&amp;" cap"</f>
        <v>Bucket total 6.5% vs 25% cap</v>
      </c>
    </row>
    <row r="23" customFormat="false" ht="15" hidden="false" customHeight="false" outlineLevel="0" collapsed="false">
      <c r="A23" s="4" t="s">
        <v>68</v>
      </c>
      <c r="B23" s="5" t="s">
        <v>69</v>
      </c>
      <c r="C23" s="5" t="s">
        <v>15</v>
      </c>
      <c r="D23" s="5" t="s">
        <v>16</v>
      </c>
      <c r="E23" s="6" t="n">
        <v>0.0171</v>
      </c>
      <c r="F23" s="7" t="n">
        <v>207.83</v>
      </c>
      <c r="G23" s="6" t="n">
        <v>0.3636</v>
      </c>
      <c r="H23" s="5" t="s">
        <v>17</v>
      </c>
      <c r="I23" s="9" t="s">
        <v>24</v>
      </c>
      <c r="J23" s="5" t="str">
        <f aca="false">IF(E23&gt;0.1,"BREACH","OK")</f>
        <v>OK</v>
      </c>
      <c r="K23" s="5" t="s">
        <v>19</v>
      </c>
    </row>
    <row r="24" customFormat="false" ht="15" hidden="false" customHeight="false" outlineLevel="0" collapsed="false">
      <c r="A24" s="4" t="s">
        <v>70</v>
      </c>
      <c r="B24" s="5" t="s">
        <v>71</v>
      </c>
      <c r="C24" s="5" t="s">
        <v>15</v>
      </c>
      <c r="D24" s="5" t="s">
        <v>16</v>
      </c>
      <c r="E24" s="6" t="n">
        <v>0.016</v>
      </c>
      <c r="F24" s="7" t="n">
        <v>293.47</v>
      </c>
      <c r="G24" s="6" t="n">
        <v>0.3521</v>
      </c>
      <c r="H24" s="5" t="s">
        <v>23</v>
      </c>
      <c r="I24" s="9" t="s">
        <v>24</v>
      </c>
      <c r="J24" s="5" t="str">
        <f aca="false">IF(E24&gt;0.1,"BREACH","OK")</f>
        <v>OK</v>
      </c>
      <c r="K24" s="5" t="s">
        <v>19</v>
      </c>
    </row>
    <row r="25" customFormat="false" ht="15" hidden="false" customHeight="false" outlineLevel="0" collapsed="false">
      <c r="A25" s="4" t="s">
        <v>72</v>
      </c>
      <c r="B25" s="5" t="s">
        <v>73</v>
      </c>
      <c r="C25" s="5" t="s">
        <v>74</v>
      </c>
      <c r="D25" s="5" t="s">
        <v>63</v>
      </c>
      <c r="E25" s="6" t="n">
        <v>0.0118</v>
      </c>
      <c r="F25" s="7" t="n">
        <v>13.33</v>
      </c>
      <c r="G25" s="6" t="n">
        <v>1.09</v>
      </c>
      <c r="H25" s="5" t="s">
        <v>49</v>
      </c>
      <c r="I25" s="9" t="s">
        <v>24</v>
      </c>
      <c r="J25" s="5" t="str">
        <f aca="false">IF(E25&gt;0.1,"BREACH","OK")</f>
        <v>OK</v>
      </c>
      <c r="K25" s="5" t="s">
        <v>19</v>
      </c>
    </row>
    <row r="26" customFormat="false" ht="15" hidden="false" customHeight="false" outlineLevel="0" collapsed="false">
      <c r="A26" s="4" t="s">
        <v>75</v>
      </c>
      <c r="B26" s="5" t="s">
        <v>76</v>
      </c>
      <c r="C26" s="5" t="s">
        <v>37</v>
      </c>
      <c r="D26" s="5" t="s">
        <v>16</v>
      </c>
      <c r="E26" s="6" t="n">
        <v>0.014</v>
      </c>
      <c r="F26" s="7" t="n">
        <v>84.3</v>
      </c>
      <c r="G26" s="6" t="n">
        <v>0.8393</v>
      </c>
      <c r="H26" s="5" t="s">
        <v>23</v>
      </c>
      <c r="I26" s="9" t="s">
        <v>24</v>
      </c>
      <c r="J26" s="5" t="str">
        <f aca="false">IF(E26&gt;0.1,"BREACH","OK")</f>
        <v>OK</v>
      </c>
      <c r="K26" s="5" t="s">
        <v>19</v>
      </c>
    </row>
    <row r="27" customFormat="false" ht="15" hidden="false" customHeight="false" outlineLevel="0" collapsed="false">
      <c r="A27" s="4" t="s">
        <v>77</v>
      </c>
      <c r="B27" s="5" t="s">
        <v>78</v>
      </c>
      <c r="C27" s="5" t="s">
        <v>74</v>
      </c>
      <c r="D27" s="5" t="s">
        <v>63</v>
      </c>
      <c r="E27" s="6" t="n">
        <v>0.0125</v>
      </c>
      <c r="F27" s="7" t="n">
        <v>82.94</v>
      </c>
      <c r="G27" s="10" t="n">
        <v>-0.0036</v>
      </c>
      <c r="H27" s="5" t="s">
        <v>49</v>
      </c>
      <c r="I27" s="9" t="s">
        <v>24</v>
      </c>
      <c r="J27" s="5" t="str">
        <f aca="false">IF(E27&gt;0.1,"BREACH","OK")</f>
        <v>OK</v>
      </c>
      <c r="K27" s="5" t="s">
        <v>19</v>
      </c>
    </row>
    <row r="28" customFormat="false" ht="15" hidden="false" customHeight="false" outlineLevel="0" collapsed="false">
      <c r="A28" s="4" t="s">
        <v>79</v>
      </c>
      <c r="B28" s="5" t="s">
        <v>80</v>
      </c>
      <c r="C28" s="5" t="s">
        <v>74</v>
      </c>
      <c r="D28" s="5" t="s">
        <v>63</v>
      </c>
      <c r="E28" s="6" t="n">
        <v>0.0131</v>
      </c>
      <c r="F28" s="7" t="n">
        <v>90.12</v>
      </c>
      <c r="G28" s="6" t="n">
        <v>1.4208</v>
      </c>
      <c r="H28" s="5" t="s">
        <v>17</v>
      </c>
      <c r="I28" s="9" t="s">
        <v>24</v>
      </c>
      <c r="J28" s="5" t="str">
        <f aca="false">IF(E28&gt;0.1,"BREACH","OK")</f>
        <v>OK</v>
      </c>
      <c r="K28" s="5" t="s">
        <v>19</v>
      </c>
    </row>
    <row r="29" customFormat="false" ht="15" hidden="false" customHeight="false" outlineLevel="0" collapsed="false">
      <c r="A29" s="4" t="s">
        <v>81</v>
      </c>
      <c r="B29" s="5" t="s">
        <v>82</v>
      </c>
      <c r="C29" s="5" t="s">
        <v>29</v>
      </c>
      <c r="D29" s="5" t="s">
        <v>30</v>
      </c>
      <c r="E29" s="6" t="n">
        <v>0.0119</v>
      </c>
      <c r="F29" s="7" t="n">
        <v>32.24</v>
      </c>
      <c r="G29" s="6" t="n">
        <v>0.0205</v>
      </c>
      <c r="H29" s="5" t="s">
        <v>23</v>
      </c>
      <c r="I29" s="9" t="s">
        <v>24</v>
      </c>
      <c r="J29" s="5" t="str">
        <f aca="false">IF(E29&gt;0.1,"BREACH","OK")</f>
        <v>OK</v>
      </c>
      <c r="K29" s="5" t="s">
        <v>19</v>
      </c>
    </row>
    <row r="30" customFormat="false" ht="15" hidden="false" customHeight="false" outlineLevel="0" collapsed="false">
      <c r="A30" s="4" t="s">
        <v>83</v>
      </c>
      <c r="B30" s="5" t="s">
        <v>84</v>
      </c>
      <c r="C30" s="5" t="s">
        <v>37</v>
      </c>
      <c r="D30" s="5" t="s">
        <v>63</v>
      </c>
      <c r="E30" s="6" t="n">
        <v>0.0114</v>
      </c>
      <c r="F30" s="7" t="n">
        <v>94.76</v>
      </c>
      <c r="G30" s="6" t="n">
        <v>0.9884</v>
      </c>
      <c r="H30" s="5" t="s">
        <v>23</v>
      </c>
      <c r="I30" s="9" t="s">
        <v>24</v>
      </c>
      <c r="J30" s="5" t="str">
        <f aca="false">IF(E30&gt;0.1,"BREACH","OK")</f>
        <v>OK</v>
      </c>
      <c r="K30" s="5" t="s">
        <v>19</v>
      </c>
    </row>
    <row r="31" customFormat="false" ht="15" hidden="false" customHeight="false" outlineLevel="0" collapsed="false">
      <c r="A31" s="4" t="s">
        <v>85</v>
      </c>
      <c r="B31" s="5" t="s">
        <v>86</v>
      </c>
      <c r="C31" s="5" t="s">
        <v>47</v>
      </c>
      <c r="D31" s="5" t="s">
        <v>48</v>
      </c>
      <c r="E31" s="6" t="n">
        <v>0.0103</v>
      </c>
      <c r="F31" s="7" t="n">
        <v>10.18</v>
      </c>
      <c r="G31" s="6" t="n">
        <v>0.4528</v>
      </c>
      <c r="H31" s="5" t="s">
        <v>49</v>
      </c>
      <c r="I31" s="9" t="s">
        <v>24</v>
      </c>
      <c r="J31" s="5" t="str">
        <f aca="false">IF(E31&gt;0.1,"BREACH","OK")</f>
        <v>OK</v>
      </c>
      <c r="K31" s="5" t="str">
        <f aca="false">"Bucket total "&amp;TEXT(SUMIF($D$5:$D$36,D31,$E$5:$E$36),"0.0%")&amp;" vs "&amp;TEXT(0.25,"0%")&amp;" cap"</f>
        <v>Bucket total 6.5% vs 25% cap</v>
      </c>
    </row>
    <row r="32" customFormat="false" ht="15" hidden="false" customHeight="false" outlineLevel="0" collapsed="false">
      <c r="A32" s="4" t="s">
        <v>87</v>
      </c>
      <c r="B32" s="5" t="s">
        <v>88</v>
      </c>
      <c r="C32" s="5" t="s">
        <v>52</v>
      </c>
      <c r="D32" s="5" t="s">
        <v>16</v>
      </c>
      <c r="E32" s="6" t="n">
        <v>0.0101</v>
      </c>
      <c r="F32" s="7" t="n">
        <v>134.71</v>
      </c>
      <c r="G32" s="6" t="n">
        <v>0.2378</v>
      </c>
      <c r="H32" s="5" t="s">
        <v>17</v>
      </c>
      <c r="I32" s="9" t="s">
        <v>24</v>
      </c>
      <c r="J32" s="5" t="str">
        <f aca="false">IF(E32&gt;0.1,"BREACH","OK")</f>
        <v>OK</v>
      </c>
      <c r="K32" s="5" t="s">
        <v>19</v>
      </c>
    </row>
    <row r="33" customFormat="false" ht="15" hidden="false" customHeight="false" outlineLevel="0" collapsed="false">
      <c r="A33" s="4" t="s">
        <v>89</v>
      </c>
      <c r="B33" s="5" t="s">
        <v>90</v>
      </c>
      <c r="C33" s="5" t="s">
        <v>47</v>
      </c>
      <c r="D33" s="5" t="s">
        <v>63</v>
      </c>
      <c r="E33" s="6" t="n">
        <v>0.009</v>
      </c>
      <c r="F33" s="7" t="n">
        <v>38.55</v>
      </c>
      <c r="G33" s="6" t="n">
        <v>0.1014</v>
      </c>
      <c r="H33" s="5" t="s">
        <v>49</v>
      </c>
      <c r="I33" s="9" t="s">
        <v>24</v>
      </c>
      <c r="J33" s="5" t="str">
        <f aca="false">IF(E33&gt;0.1,"BREACH","OK")</f>
        <v>OK</v>
      </c>
      <c r="K33" s="5" t="s">
        <v>19</v>
      </c>
    </row>
    <row r="34" customFormat="false" ht="15" hidden="false" customHeight="false" outlineLevel="0" collapsed="false">
      <c r="A34" s="4" t="s">
        <v>91</v>
      </c>
      <c r="B34" s="5" t="s">
        <v>92</v>
      </c>
      <c r="C34" s="5" t="s">
        <v>47</v>
      </c>
      <c r="D34" s="5" t="s">
        <v>48</v>
      </c>
      <c r="E34" s="6" t="n">
        <v>0.0063</v>
      </c>
      <c r="F34" s="7" t="n">
        <v>78.59</v>
      </c>
      <c r="G34" s="10" t="n">
        <v>-0.1125</v>
      </c>
      <c r="H34" s="5" t="s">
        <v>49</v>
      </c>
      <c r="I34" s="9" t="s">
        <v>24</v>
      </c>
      <c r="J34" s="5" t="str">
        <f aca="false">IF(E34&gt;0.1,"BREACH","OK")</f>
        <v>OK</v>
      </c>
      <c r="K34" s="5" t="str">
        <f aca="false">"Bucket total "&amp;TEXT(SUMIF($D$5:$D$36,D34,$E$5:$E$36),"0.0%")&amp;" vs "&amp;TEXT(0.25,"0%")&amp;" cap"</f>
        <v>Bucket total 6.5% vs 25% cap</v>
      </c>
    </row>
    <row r="35" customFormat="false" ht="15" hidden="false" customHeight="false" outlineLevel="0" collapsed="false">
      <c r="A35" s="4" t="s">
        <v>93</v>
      </c>
      <c r="B35" s="5" t="s">
        <v>94</v>
      </c>
      <c r="C35" s="5" t="s">
        <v>95</v>
      </c>
      <c r="D35" s="5" t="s">
        <v>63</v>
      </c>
      <c r="E35" s="6" t="n">
        <v>0.0057</v>
      </c>
      <c r="F35" s="7" t="n">
        <v>49.73</v>
      </c>
      <c r="G35" s="10" t="n">
        <v>-0.0557</v>
      </c>
      <c r="H35" s="5" t="s">
        <v>49</v>
      </c>
      <c r="I35" s="9" t="s">
        <v>24</v>
      </c>
      <c r="J35" s="5" t="str">
        <f aca="false">IF(E35&gt;0.1,"BREACH","OK")</f>
        <v>OK</v>
      </c>
      <c r="K35" s="5" t="s">
        <v>19</v>
      </c>
    </row>
    <row r="36" customFormat="false" ht="15" hidden="false" customHeight="false" outlineLevel="0" collapsed="false">
      <c r="A36" s="4" t="s">
        <v>96</v>
      </c>
      <c r="B36" s="5" t="s">
        <v>97</v>
      </c>
      <c r="C36" s="5" t="s">
        <v>22</v>
      </c>
      <c r="D36" s="5" t="s">
        <v>16</v>
      </c>
      <c r="E36" s="6" t="n">
        <v>0.0062</v>
      </c>
      <c r="F36" s="7" t="n">
        <v>79.23</v>
      </c>
      <c r="G36" s="10" t="n">
        <v>-0.135</v>
      </c>
      <c r="H36" s="5" t="s">
        <v>17</v>
      </c>
      <c r="I36" s="9" t="s">
        <v>24</v>
      </c>
      <c r="J36" s="5" t="str">
        <f aca="false">IF(E36&gt;0.1,"BREACH","OK")</f>
        <v>OK</v>
      </c>
      <c r="K36" s="5" t="s">
        <v>19</v>
      </c>
    </row>
    <row r="37" customFormat="false" ht="15" hidden="false" customHeight="false" outlineLevel="0" collapsed="false">
      <c r="B37" s="11" t="s">
        <v>98</v>
      </c>
      <c r="E37" s="12" t="n">
        <f aca="false">SUM(E5:E36)</f>
        <v>1.0001</v>
      </c>
    </row>
    <row r="39" customFormat="false" ht="15" hidden="false" customHeight="false" outlineLevel="0" collapsed="false">
      <c r="A39" s="11" t="s">
        <v>99</v>
      </c>
    </row>
    <row r="40" customFormat="false" ht="15" hidden="false" customHeight="false" outlineLevel="0" collapsed="false">
      <c r="A40" s="3" t="s">
        <v>100</v>
      </c>
      <c r="B40" s="3" t="s">
        <v>101</v>
      </c>
      <c r="C40" s="3" t="s">
        <v>102</v>
      </c>
      <c r="D40" s="3" t="s">
        <v>10</v>
      </c>
    </row>
    <row r="41" customFormat="false" ht="15" hidden="false" customHeight="false" outlineLevel="0" collapsed="false">
      <c r="A41" s="5" t="s">
        <v>103</v>
      </c>
      <c r="B41" s="5" t="s">
        <v>104</v>
      </c>
      <c r="C41" s="5" t="s">
        <v>105</v>
      </c>
      <c r="D41" s="13" t="s">
        <v>106</v>
      </c>
    </row>
    <row r="42" customFormat="false" ht="15" hidden="false" customHeight="false" outlineLevel="0" collapsed="false">
      <c r="A42" s="5" t="s">
        <v>107</v>
      </c>
      <c r="B42" s="5" t="s">
        <v>108</v>
      </c>
      <c r="C42" s="5" t="s">
        <v>109</v>
      </c>
      <c r="D42" s="13" t="s">
        <v>106</v>
      </c>
    </row>
    <row r="43" customFormat="false" ht="15" hidden="false" customHeight="false" outlineLevel="0" collapsed="false">
      <c r="A43" s="5" t="s">
        <v>110</v>
      </c>
      <c r="B43" s="5" t="s">
        <v>111</v>
      </c>
      <c r="C43" s="5" t="s">
        <v>112</v>
      </c>
      <c r="D43" s="13" t="s">
        <v>106</v>
      </c>
    </row>
    <row r="44" customFormat="false" ht="15" hidden="false" customHeight="false" outlineLevel="0" collapsed="false">
      <c r="A44" s="5" t="s">
        <v>113</v>
      </c>
      <c r="B44" s="5" t="s">
        <v>114</v>
      </c>
      <c r="C44" s="5" t="s">
        <v>115</v>
      </c>
      <c r="D44" s="13" t="s">
        <v>106</v>
      </c>
    </row>
    <row r="45" customFormat="false" ht="15" hidden="false" customHeight="false" outlineLevel="0" collapsed="false">
      <c r="A45" s="5" t="s">
        <v>116</v>
      </c>
      <c r="B45" s="5" t="s">
        <v>117</v>
      </c>
      <c r="C45" s="5" t="s">
        <v>118</v>
      </c>
      <c r="D45" s="13" t="s">
        <v>106</v>
      </c>
    </row>
    <row r="46" customFormat="false" ht="15" hidden="false" customHeight="false" outlineLevel="0" collapsed="false">
      <c r="A46" s="5" t="s">
        <v>119</v>
      </c>
      <c r="B46" s="5" t="s">
        <v>120</v>
      </c>
      <c r="C46" s="5" t="s">
        <v>121</v>
      </c>
      <c r="D46" s="8" t="s">
        <v>122</v>
      </c>
    </row>
    <row r="47" customFormat="false" ht="15" hidden="false" customHeight="false" outlineLevel="0" collapsed="false">
      <c r="A47" s="5" t="s">
        <v>123</v>
      </c>
      <c r="B47" s="5" t="s">
        <v>124</v>
      </c>
      <c r="C47" s="5" t="s">
        <v>125</v>
      </c>
      <c r="D47" s="14" t="s">
        <v>126</v>
      </c>
    </row>
    <row r="48" customFormat="false" ht="15" hidden="false" customHeight="false" outlineLevel="0" collapsed="false">
      <c r="A48" s="5" t="s">
        <v>127</v>
      </c>
      <c r="B48" s="5" t="s">
        <v>128</v>
      </c>
      <c r="C48" s="5" t="s">
        <v>125</v>
      </c>
      <c r="D48" s="14" t="s">
        <v>126</v>
      </c>
    </row>
    <row r="50" customFormat="false" ht="30" hidden="false" customHeight="true" outlineLevel="0" collapsed="false">
      <c r="A50" s="15" t="s">
        <v>129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</row>
  </sheetData>
  <mergeCells count="3">
    <mergeCell ref="A1:H1"/>
    <mergeCell ref="A2:H2"/>
    <mergeCell ref="A50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7"/>
    <col collapsed="false" customWidth="true" hidden="false" outlineLevel="0" max="2" min="2" style="0" width="9"/>
    <col collapsed="false" customWidth="true" hidden="false" outlineLevel="0" max="3" min="3" style="0" width="24"/>
    <col collapsed="false" customWidth="true" hidden="false" outlineLevel="0" max="4" min="4" style="0" width="20"/>
    <col collapsed="false" customWidth="true" hidden="false" outlineLevel="0" max="6" min="5" style="0" width="11"/>
    <col collapsed="false" customWidth="true" hidden="false" outlineLevel="0" max="7" min="7" style="0" width="16"/>
  </cols>
  <sheetData>
    <row r="1" customFormat="false" ht="19.7" hidden="false" customHeight="false" outlineLevel="0" collapsed="false">
      <c r="A1" s="1" t="s">
        <v>130</v>
      </c>
      <c r="B1" s="1"/>
      <c r="C1" s="1"/>
      <c r="D1" s="1"/>
      <c r="E1" s="1"/>
      <c r="F1" s="1"/>
      <c r="G1" s="1"/>
      <c r="H1" s="1"/>
      <c r="I1" s="1"/>
      <c r="J1" s="1"/>
    </row>
    <row r="2" customFormat="false" ht="15" hidden="false" customHeight="false" outlineLevel="0" collapsed="false">
      <c r="A2" s="2" t="s">
        <v>131</v>
      </c>
      <c r="B2" s="2"/>
      <c r="C2" s="2"/>
      <c r="D2" s="2"/>
      <c r="E2" s="2"/>
      <c r="F2" s="2"/>
      <c r="G2" s="2"/>
      <c r="H2" s="2"/>
      <c r="I2" s="2"/>
      <c r="J2" s="2"/>
    </row>
    <row r="4" customFormat="false" ht="15" hidden="false" customHeight="false" outlineLevel="0" collapsed="false">
      <c r="A4" s="11" t="s">
        <v>132</v>
      </c>
    </row>
    <row r="5" customFormat="false" ht="15" hidden="false" customHeight="false" outlineLevel="0" collapsed="false">
      <c r="A5" s="3" t="s">
        <v>133</v>
      </c>
      <c r="B5" s="3" t="s">
        <v>134</v>
      </c>
      <c r="C5" s="3" t="s">
        <v>135</v>
      </c>
    </row>
    <row r="6" customFormat="false" ht="15" hidden="false" customHeight="false" outlineLevel="0" collapsed="false">
      <c r="A6" s="5" t="s">
        <v>136</v>
      </c>
      <c r="B6" s="5" t="s">
        <v>137</v>
      </c>
      <c r="C6" s="5" t="s">
        <v>138</v>
      </c>
    </row>
    <row r="7" customFormat="false" ht="15" hidden="false" customHeight="false" outlineLevel="0" collapsed="false">
      <c r="A7" s="5" t="s">
        <v>139</v>
      </c>
      <c r="B7" s="5" t="s">
        <v>140</v>
      </c>
      <c r="C7" s="5" t="s">
        <v>141</v>
      </c>
    </row>
    <row r="8" customFormat="false" ht="15" hidden="false" customHeight="false" outlineLevel="0" collapsed="false">
      <c r="A8" s="5" t="s">
        <v>142</v>
      </c>
      <c r="B8" s="5" t="s">
        <v>143</v>
      </c>
      <c r="C8" s="5" t="s">
        <v>144</v>
      </c>
    </row>
    <row r="9" customFormat="false" ht="15" hidden="false" customHeight="false" outlineLevel="0" collapsed="false">
      <c r="A9" s="5" t="s">
        <v>145</v>
      </c>
      <c r="B9" s="5" t="s">
        <v>146</v>
      </c>
      <c r="C9" s="5"/>
    </row>
    <row r="10" customFormat="false" ht="15" hidden="false" customHeight="false" outlineLevel="0" collapsed="false">
      <c r="A10" s="5" t="s">
        <v>147</v>
      </c>
      <c r="B10" s="5" t="s">
        <v>148</v>
      </c>
      <c r="C10" s="5" t="s">
        <v>149</v>
      </c>
    </row>
    <row r="12" customFormat="false" ht="15" hidden="false" customHeight="false" outlineLevel="0" collapsed="false">
      <c r="A12" s="11" t="s">
        <v>150</v>
      </c>
    </row>
    <row r="13" customFormat="false" ht="15" hidden="false" customHeight="false" outlineLevel="0" collapsed="false">
      <c r="A13" s="3" t="s">
        <v>151</v>
      </c>
      <c r="B13" s="3" t="s">
        <v>2</v>
      </c>
      <c r="C13" s="3" t="s">
        <v>4</v>
      </c>
      <c r="D13" s="3" t="s">
        <v>152</v>
      </c>
      <c r="E13" s="3" t="s">
        <v>6</v>
      </c>
      <c r="F13" s="3" t="s">
        <v>8</v>
      </c>
      <c r="G13" s="3" t="s">
        <v>153</v>
      </c>
    </row>
    <row r="14" customFormat="false" ht="15" hidden="false" customHeight="false" outlineLevel="0" collapsed="false">
      <c r="A14" s="5" t="n">
        <v>1</v>
      </c>
      <c r="B14" s="4" t="s">
        <v>13</v>
      </c>
      <c r="C14" s="5" t="s">
        <v>15</v>
      </c>
      <c r="D14" s="5" t="s">
        <v>16</v>
      </c>
      <c r="E14" s="16" t="n">
        <v>0.0964</v>
      </c>
      <c r="F14" s="16" t="n">
        <v>2.3097</v>
      </c>
      <c r="G14" s="6" t="n">
        <f aca="false">E14*F14</f>
        <v>0.22265508</v>
      </c>
    </row>
    <row r="15" customFormat="false" ht="15" hidden="false" customHeight="false" outlineLevel="0" collapsed="false">
      <c r="A15" s="5" t="n">
        <v>2</v>
      </c>
      <c r="B15" s="4" t="s">
        <v>25</v>
      </c>
      <c r="C15" s="5" t="s">
        <v>15</v>
      </c>
      <c r="D15" s="5" t="s">
        <v>16</v>
      </c>
      <c r="E15" s="16" t="n">
        <v>0.0832</v>
      </c>
      <c r="F15" s="16" t="n">
        <v>1.7708</v>
      </c>
      <c r="G15" s="6" t="n">
        <f aca="false">E15*F15</f>
        <v>0.14733056</v>
      </c>
    </row>
    <row r="16" customFormat="false" ht="15" hidden="false" customHeight="false" outlineLevel="0" collapsed="false">
      <c r="A16" s="5" t="n">
        <v>3</v>
      </c>
      <c r="B16" s="4" t="s">
        <v>20</v>
      </c>
      <c r="C16" s="5" t="s">
        <v>22</v>
      </c>
      <c r="D16" s="5" t="s">
        <v>16</v>
      </c>
      <c r="E16" s="16" t="n">
        <v>0.0875</v>
      </c>
      <c r="F16" s="16" t="n">
        <v>1.6766</v>
      </c>
      <c r="G16" s="6" t="n">
        <f aca="false">E16*F16</f>
        <v>0.1467025</v>
      </c>
    </row>
    <row r="17" customFormat="false" ht="15" hidden="false" customHeight="false" outlineLevel="0" collapsed="false">
      <c r="A17" s="5" t="n">
        <v>4</v>
      </c>
      <c r="B17" s="4" t="s">
        <v>33</v>
      </c>
      <c r="C17" s="5" t="s">
        <v>15</v>
      </c>
      <c r="D17" s="5" t="s">
        <v>16</v>
      </c>
      <c r="E17" s="16" t="n">
        <v>0.0578</v>
      </c>
      <c r="F17" s="16" t="n">
        <v>1.9447</v>
      </c>
      <c r="G17" s="6" t="n">
        <f aca="false">E17*F17</f>
        <v>0.11240366</v>
      </c>
    </row>
    <row r="18" customFormat="false" ht="15" hidden="false" customHeight="false" outlineLevel="0" collapsed="false">
      <c r="A18" s="5" t="n">
        <v>5</v>
      </c>
      <c r="B18" s="4" t="s">
        <v>38</v>
      </c>
      <c r="C18" s="5" t="s">
        <v>15</v>
      </c>
      <c r="D18" s="5" t="s">
        <v>16</v>
      </c>
      <c r="E18" s="16" t="n">
        <v>0.0433</v>
      </c>
      <c r="F18" s="16" t="n">
        <v>1.7417</v>
      </c>
      <c r="G18" s="6" t="n">
        <f aca="false">E18*F18</f>
        <v>0.07541561</v>
      </c>
    </row>
    <row r="19" customFormat="false" ht="15" hidden="false" customHeight="false" outlineLevel="0" collapsed="false">
      <c r="A19" s="5" t="n">
        <v>6</v>
      </c>
      <c r="B19" s="4" t="s">
        <v>55</v>
      </c>
      <c r="C19" s="5" t="s">
        <v>57</v>
      </c>
      <c r="D19" s="5" t="s">
        <v>58</v>
      </c>
      <c r="E19" s="16" t="n">
        <v>0.0281</v>
      </c>
      <c r="F19" s="16" t="n">
        <v>2.3651</v>
      </c>
      <c r="G19" s="6" t="n">
        <f aca="false">E19*F19</f>
        <v>0.06645931</v>
      </c>
    </row>
    <row r="20" customFormat="false" ht="15" hidden="false" customHeight="false" outlineLevel="0" collapsed="false">
      <c r="A20" s="5" t="n">
        <v>7</v>
      </c>
      <c r="B20" s="4" t="s">
        <v>35</v>
      </c>
      <c r="C20" s="5" t="s">
        <v>37</v>
      </c>
      <c r="D20" s="5" t="s">
        <v>16</v>
      </c>
      <c r="E20" s="16" t="n">
        <v>0.0505</v>
      </c>
      <c r="F20" s="16" t="n">
        <v>1.0913</v>
      </c>
      <c r="G20" s="6" t="n">
        <f aca="false">E20*F20</f>
        <v>0.05511065</v>
      </c>
    </row>
    <row r="21" customFormat="false" ht="15" hidden="false" customHeight="false" outlineLevel="0" collapsed="false">
      <c r="A21" s="5" t="n">
        <v>8</v>
      </c>
      <c r="B21" s="4" t="s">
        <v>61</v>
      </c>
      <c r="C21" s="5" t="s">
        <v>37</v>
      </c>
      <c r="D21" s="5" t="s">
        <v>63</v>
      </c>
      <c r="E21" s="16" t="n">
        <v>0.0222</v>
      </c>
      <c r="F21" s="16" t="n">
        <v>1.0606</v>
      </c>
      <c r="G21" s="6" t="n">
        <f aca="false">E21*F21</f>
        <v>0.02354532</v>
      </c>
    </row>
    <row r="22" customFormat="false" ht="15" hidden="false" customHeight="false" outlineLevel="0" collapsed="false">
      <c r="A22" s="5" t="n">
        <v>9</v>
      </c>
      <c r="B22" s="4" t="s">
        <v>79</v>
      </c>
      <c r="C22" s="5" t="s">
        <v>74</v>
      </c>
      <c r="D22" s="5" t="s">
        <v>63</v>
      </c>
      <c r="E22" s="16" t="n">
        <v>0.0131</v>
      </c>
      <c r="F22" s="16" t="n">
        <v>1.4208</v>
      </c>
      <c r="G22" s="6" t="n">
        <f aca="false">E22*F22</f>
        <v>0.01861248</v>
      </c>
    </row>
    <row r="23" customFormat="false" ht="15" hidden="false" customHeight="false" outlineLevel="0" collapsed="false">
      <c r="A23" s="5" t="n">
        <v>10</v>
      </c>
      <c r="B23" s="4" t="s">
        <v>66</v>
      </c>
      <c r="C23" s="5" t="s">
        <v>42</v>
      </c>
      <c r="D23" s="5" t="s">
        <v>48</v>
      </c>
      <c r="E23" s="16" t="n">
        <v>0.0207</v>
      </c>
      <c r="F23" s="16" t="n">
        <v>0.8872</v>
      </c>
      <c r="G23" s="6" t="n">
        <f aca="false">E23*F23</f>
        <v>0.01836504</v>
      </c>
    </row>
    <row r="24" customFormat="false" ht="15" hidden="false" customHeight="false" outlineLevel="0" collapsed="false">
      <c r="A24" s="5" t="n">
        <v>11</v>
      </c>
      <c r="B24" s="4" t="s">
        <v>72</v>
      </c>
      <c r="C24" s="5" t="s">
        <v>74</v>
      </c>
      <c r="D24" s="5" t="s">
        <v>63</v>
      </c>
      <c r="E24" s="16" t="n">
        <v>0.0118</v>
      </c>
      <c r="F24" s="16" t="n">
        <v>1.09</v>
      </c>
      <c r="G24" s="6" t="n">
        <f aca="false">E24*F24</f>
        <v>0.012862</v>
      </c>
    </row>
    <row r="25" customFormat="false" ht="15" hidden="false" customHeight="false" outlineLevel="0" collapsed="false">
      <c r="A25" s="5" t="n">
        <v>12</v>
      </c>
      <c r="B25" s="4" t="s">
        <v>75</v>
      </c>
      <c r="C25" s="5" t="s">
        <v>37</v>
      </c>
      <c r="D25" s="5" t="s">
        <v>16</v>
      </c>
      <c r="E25" s="16" t="n">
        <v>0.014</v>
      </c>
      <c r="F25" s="16" t="n">
        <v>0.8393</v>
      </c>
      <c r="G25" s="6" t="n">
        <f aca="false">E25*F25</f>
        <v>0.0117502</v>
      </c>
    </row>
    <row r="26" customFormat="false" ht="15" hidden="false" customHeight="false" outlineLevel="0" collapsed="false">
      <c r="A26" s="5" t="n">
        <v>13</v>
      </c>
      <c r="B26" s="4" t="s">
        <v>31</v>
      </c>
      <c r="C26" s="5" t="s">
        <v>29</v>
      </c>
      <c r="D26" s="5" t="s">
        <v>30</v>
      </c>
      <c r="E26" s="16" t="n">
        <v>0.0621</v>
      </c>
      <c r="F26" s="16" t="n">
        <v>0.1826</v>
      </c>
      <c r="G26" s="6" t="n">
        <f aca="false">E26*F26</f>
        <v>0.01133946</v>
      </c>
    </row>
    <row r="27" customFormat="false" ht="15" hidden="false" customHeight="false" outlineLevel="0" collapsed="false">
      <c r="A27" s="5" t="n">
        <v>14</v>
      </c>
      <c r="B27" s="4" t="s">
        <v>83</v>
      </c>
      <c r="C27" s="5" t="s">
        <v>37</v>
      </c>
      <c r="D27" s="5" t="s">
        <v>63</v>
      </c>
      <c r="E27" s="16" t="n">
        <v>0.0114</v>
      </c>
      <c r="F27" s="16" t="n">
        <v>0.9884</v>
      </c>
      <c r="G27" s="6" t="n">
        <f aca="false">E27*F27</f>
        <v>0.01126776</v>
      </c>
    </row>
    <row r="28" customFormat="false" ht="15" hidden="false" customHeight="false" outlineLevel="0" collapsed="false">
      <c r="A28" s="5" t="n">
        <v>15</v>
      </c>
      <c r="B28" s="4" t="s">
        <v>43</v>
      </c>
      <c r="C28" s="5" t="s">
        <v>29</v>
      </c>
      <c r="D28" s="5" t="s">
        <v>30</v>
      </c>
      <c r="E28" s="16" t="n">
        <v>0.0425</v>
      </c>
      <c r="F28" s="16" t="n">
        <v>0.2634</v>
      </c>
      <c r="G28" s="6" t="n">
        <f aca="false">E28*F28</f>
        <v>0.0111945</v>
      </c>
    </row>
    <row r="29" customFormat="false" ht="15" hidden="false" customHeight="false" outlineLevel="0" collapsed="false">
      <c r="A29" s="5" t="n">
        <v>16</v>
      </c>
      <c r="B29" s="4" t="s">
        <v>27</v>
      </c>
      <c r="C29" s="5" t="s">
        <v>29</v>
      </c>
      <c r="D29" s="5" t="s">
        <v>30</v>
      </c>
      <c r="E29" s="16" t="n">
        <v>0.0676</v>
      </c>
      <c r="F29" s="16" t="n">
        <v>0.1407</v>
      </c>
      <c r="G29" s="6" t="n">
        <f aca="false">E29*F29</f>
        <v>0.00951132</v>
      </c>
    </row>
    <row r="30" customFormat="false" ht="15" hidden="false" customHeight="false" outlineLevel="0" collapsed="false">
      <c r="A30" s="5" t="n">
        <v>17</v>
      </c>
      <c r="B30" s="4" t="s">
        <v>40</v>
      </c>
      <c r="C30" s="5" t="s">
        <v>42</v>
      </c>
      <c r="D30" s="5" t="s">
        <v>16</v>
      </c>
      <c r="E30" s="16" t="n">
        <v>0.0448</v>
      </c>
      <c r="F30" s="16" t="n">
        <v>0.1955</v>
      </c>
      <c r="G30" s="6" t="n">
        <f aca="false">E30*F30</f>
        <v>0.0087584</v>
      </c>
    </row>
    <row r="31" customFormat="false" ht="15" hidden="false" customHeight="false" outlineLevel="0" collapsed="false">
      <c r="A31" s="5" t="n">
        <v>18</v>
      </c>
      <c r="B31" s="4" t="s">
        <v>53</v>
      </c>
      <c r="C31" s="5" t="s">
        <v>22</v>
      </c>
      <c r="D31" s="5" t="s">
        <v>16</v>
      </c>
      <c r="E31" s="16" t="n">
        <v>0.0316</v>
      </c>
      <c r="F31" s="16" t="n">
        <v>0.2745</v>
      </c>
      <c r="G31" s="6" t="n">
        <f aca="false">E31*F31</f>
        <v>0.0086742</v>
      </c>
    </row>
    <row r="32" customFormat="false" ht="15" hidden="false" customHeight="false" outlineLevel="0" collapsed="false">
      <c r="A32" s="5" t="n">
        <v>19</v>
      </c>
      <c r="B32" s="4" t="s">
        <v>50</v>
      </c>
      <c r="C32" s="5" t="s">
        <v>52</v>
      </c>
      <c r="D32" s="5" t="s">
        <v>16</v>
      </c>
      <c r="E32" s="16" t="n">
        <v>0.0341</v>
      </c>
      <c r="F32" s="16" t="n">
        <v>0.1998</v>
      </c>
      <c r="G32" s="6" t="n">
        <f aca="false">E32*F32</f>
        <v>0.00681318</v>
      </c>
    </row>
    <row r="33" customFormat="false" ht="15" hidden="false" customHeight="false" outlineLevel="0" collapsed="false">
      <c r="A33" s="5" t="n">
        <v>20</v>
      </c>
      <c r="B33" s="4" t="s">
        <v>68</v>
      </c>
      <c r="C33" s="5" t="s">
        <v>15</v>
      </c>
      <c r="D33" s="5" t="s">
        <v>16</v>
      </c>
      <c r="E33" s="16" t="n">
        <v>0.0171</v>
      </c>
      <c r="F33" s="16" t="n">
        <v>0.3636</v>
      </c>
      <c r="G33" s="6" t="n">
        <f aca="false">E33*F33</f>
        <v>0.00621756</v>
      </c>
    </row>
    <row r="34" customFormat="false" ht="15" hidden="false" customHeight="false" outlineLevel="0" collapsed="false">
      <c r="A34" s="5" t="n">
        <v>21</v>
      </c>
      <c r="B34" s="4" t="s">
        <v>70</v>
      </c>
      <c r="C34" s="5" t="s">
        <v>15</v>
      </c>
      <c r="D34" s="5" t="s">
        <v>16</v>
      </c>
      <c r="E34" s="16" t="n">
        <v>0.016</v>
      </c>
      <c r="F34" s="16" t="n">
        <v>0.3521</v>
      </c>
      <c r="G34" s="6" t="n">
        <f aca="false">E34*F34</f>
        <v>0.0056336</v>
      </c>
    </row>
    <row r="35" customFormat="false" ht="15" hidden="false" customHeight="false" outlineLevel="0" collapsed="false">
      <c r="A35" s="5" t="n">
        <v>22</v>
      </c>
      <c r="B35" s="4" t="s">
        <v>85</v>
      </c>
      <c r="C35" s="5" t="s">
        <v>47</v>
      </c>
      <c r="D35" s="5" t="s">
        <v>48</v>
      </c>
      <c r="E35" s="16" t="n">
        <v>0.0103</v>
      </c>
      <c r="F35" s="16" t="n">
        <v>0.4528</v>
      </c>
      <c r="G35" s="6" t="n">
        <f aca="false">E35*F35</f>
        <v>0.00466384</v>
      </c>
    </row>
    <row r="36" customFormat="false" ht="15" hidden="false" customHeight="false" outlineLevel="0" collapsed="false">
      <c r="A36" s="5" t="n">
        <v>23</v>
      </c>
      <c r="B36" s="4" t="s">
        <v>87</v>
      </c>
      <c r="C36" s="5" t="s">
        <v>52</v>
      </c>
      <c r="D36" s="5" t="s">
        <v>16</v>
      </c>
      <c r="E36" s="16" t="n">
        <v>0.0101</v>
      </c>
      <c r="F36" s="16" t="n">
        <v>0.2378</v>
      </c>
      <c r="G36" s="6" t="n">
        <f aca="false">E36*F36</f>
        <v>0.00240178</v>
      </c>
    </row>
    <row r="37" customFormat="false" ht="15" hidden="false" customHeight="false" outlineLevel="0" collapsed="false">
      <c r="A37" s="5" t="n">
        <v>24</v>
      </c>
      <c r="B37" s="4" t="s">
        <v>64</v>
      </c>
      <c r="C37" s="5" t="s">
        <v>37</v>
      </c>
      <c r="D37" s="5" t="s">
        <v>16</v>
      </c>
      <c r="E37" s="16" t="n">
        <v>0.0173</v>
      </c>
      <c r="F37" s="16" t="n">
        <v>0.1262</v>
      </c>
      <c r="G37" s="6" t="n">
        <f aca="false">E37*F37</f>
        <v>0.00218326</v>
      </c>
    </row>
    <row r="38" customFormat="false" ht="15" hidden="false" customHeight="false" outlineLevel="0" collapsed="false">
      <c r="A38" s="5" t="n">
        <v>25</v>
      </c>
      <c r="B38" s="4" t="s">
        <v>89</v>
      </c>
      <c r="C38" s="5" t="s">
        <v>47</v>
      </c>
      <c r="D38" s="5" t="s">
        <v>63</v>
      </c>
      <c r="E38" s="16" t="n">
        <v>0.009</v>
      </c>
      <c r="F38" s="16" t="n">
        <v>0.1014</v>
      </c>
      <c r="G38" s="6" t="n">
        <f aca="false">E38*F38</f>
        <v>0.0009126</v>
      </c>
    </row>
    <row r="39" customFormat="false" ht="15" hidden="false" customHeight="false" outlineLevel="0" collapsed="false">
      <c r="A39" s="5" t="n">
        <v>26</v>
      </c>
      <c r="B39" s="4" t="s">
        <v>81</v>
      </c>
      <c r="C39" s="5" t="s">
        <v>29</v>
      </c>
      <c r="D39" s="5" t="s">
        <v>30</v>
      </c>
      <c r="E39" s="16" t="n">
        <v>0.0119</v>
      </c>
      <c r="F39" s="16" t="n">
        <v>0.0205</v>
      </c>
      <c r="G39" s="6" t="n">
        <f aca="false">E39*F39</f>
        <v>0.00024395</v>
      </c>
    </row>
    <row r="40" customFormat="false" ht="15" hidden="false" customHeight="false" outlineLevel="0" collapsed="false">
      <c r="A40" s="5" t="n">
        <v>27</v>
      </c>
      <c r="B40" s="4" t="s">
        <v>77</v>
      </c>
      <c r="C40" s="5" t="s">
        <v>74</v>
      </c>
      <c r="D40" s="5" t="s">
        <v>63</v>
      </c>
      <c r="E40" s="16" t="n">
        <v>0.0125</v>
      </c>
      <c r="F40" s="10" t="n">
        <v>-0.0036</v>
      </c>
      <c r="G40" s="6" t="n">
        <f aca="false">E40*F40</f>
        <v>-4.5E-005</v>
      </c>
    </row>
    <row r="41" customFormat="false" ht="15" hidden="false" customHeight="false" outlineLevel="0" collapsed="false">
      <c r="A41" s="5" t="n">
        <v>28</v>
      </c>
      <c r="B41" s="4" t="s">
        <v>93</v>
      </c>
      <c r="C41" s="5" t="s">
        <v>95</v>
      </c>
      <c r="D41" s="5" t="s">
        <v>63</v>
      </c>
      <c r="E41" s="16" t="n">
        <v>0.0057</v>
      </c>
      <c r="F41" s="10" t="n">
        <v>-0.0557</v>
      </c>
      <c r="G41" s="6" t="n">
        <f aca="false">E41*F41</f>
        <v>-0.00031749</v>
      </c>
    </row>
    <row r="42" customFormat="false" ht="15" hidden="false" customHeight="false" outlineLevel="0" collapsed="false">
      <c r="A42" s="5" t="n">
        <v>29</v>
      </c>
      <c r="B42" s="4" t="s">
        <v>59</v>
      </c>
      <c r="C42" s="5" t="s">
        <v>47</v>
      </c>
      <c r="D42" s="5" t="s">
        <v>16</v>
      </c>
      <c r="E42" s="16" t="n">
        <v>0.0272</v>
      </c>
      <c r="F42" s="10" t="n">
        <v>-0.0123</v>
      </c>
      <c r="G42" s="6" t="n">
        <f aca="false">E42*F42</f>
        <v>-0.00033456</v>
      </c>
    </row>
    <row r="43" customFormat="false" ht="15" hidden="false" customHeight="false" outlineLevel="0" collapsed="false">
      <c r="A43" s="5" t="n">
        <v>30</v>
      </c>
      <c r="B43" s="4" t="s">
        <v>91</v>
      </c>
      <c r="C43" s="5" t="s">
        <v>47</v>
      </c>
      <c r="D43" s="5" t="s">
        <v>48</v>
      </c>
      <c r="E43" s="16" t="n">
        <v>0.0063</v>
      </c>
      <c r="F43" s="10" t="n">
        <v>-0.1125</v>
      </c>
      <c r="G43" s="6" t="n">
        <f aca="false">E43*F43</f>
        <v>-0.00070875</v>
      </c>
    </row>
    <row r="44" customFormat="false" ht="15" hidden="false" customHeight="false" outlineLevel="0" collapsed="false">
      <c r="A44" s="5" t="n">
        <v>31</v>
      </c>
      <c r="B44" s="4" t="s">
        <v>96</v>
      </c>
      <c r="C44" s="5" t="s">
        <v>22</v>
      </c>
      <c r="D44" s="5" t="s">
        <v>16</v>
      </c>
      <c r="E44" s="16" t="n">
        <v>0.0062</v>
      </c>
      <c r="F44" s="10" t="n">
        <v>-0.135</v>
      </c>
      <c r="G44" s="6" t="n">
        <f aca="false">E44*F44</f>
        <v>-0.000837</v>
      </c>
    </row>
    <row r="45" customFormat="false" ht="15" hidden="false" customHeight="false" outlineLevel="0" collapsed="false">
      <c r="A45" s="5" t="n">
        <v>32</v>
      </c>
      <c r="B45" s="4" t="s">
        <v>45</v>
      </c>
      <c r="C45" s="5" t="s">
        <v>47</v>
      </c>
      <c r="D45" s="5" t="s">
        <v>48</v>
      </c>
      <c r="E45" s="16" t="n">
        <v>0.0278</v>
      </c>
      <c r="F45" s="10" t="n">
        <v>-0.1462</v>
      </c>
      <c r="G45" s="6" t="n">
        <f aca="false">E45*F45</f>
        <v>-0.00406436</v>
      </c>
    </row>
    <row r="46" customFormat="false" ht="15" hidden="false" customHeight="false" outlineLevel="0" collapsed="false">
      <c r="F46" s="11" t="s">
        <v>154</v>
      </c>
      <c r="G46" s="12" t="n">
        <f aca="false">SUM(G14:G45)</f>
        <v>0.99472066</v>
      </c>
    </row>
    <row r="49" customFormat="false" ht="15" hidden="false" customHeight="false" outlineLevel="0" collapsed="false">
      <c r="A49" s="11" t="s">
        <v>155</v>
      </c>
    </row>
    <row r="50" customFormat="false" ht="23.85" hidden="false" customHeight="false" outlineLevel="0" collapsed="false">
      <c r="A50" s="3" t="s">
        <v>152</v>
      </c>
      <c r="B50" s="3" t="s">
        <v>156</v>
      </c>
      <c r="C50" s="3" t="s">
        <v>157</v>
      </c>
      <c r="D50" s="3" t="s">
        <v>158</v>
      </c>
    </row>
    <row r="51" customFormat="false" ht="15" hidden="false" customHeight="false" outlineLevel="0" collapsed="false">
      <c r="A51" s="5" t="s">
        <v>16</v>
      </c>
      <c r="B51" s="17" t="n">
        <v>0.6371</v>
      </c>
      <c r="C51" s="17" t="n">
        <v>1.27276515460681</v>
      </c>
      <c r="D51" s="16" t="n">
        <v>0.81087868</v>
      </c>
    </row>
    <row r="52" customFormat="false" ht="15" hidden="false" customHeight="false" outlineLevel="0" collapsed="false">
      <c r="A52" s="5" t="s">
        <v>30</v>
      </c>
      <c r="B52" s="17" t="n">
        <v>0.1841</v>
      </c>
      <c r="C52" s="17" t="n">
        <v>0.175389625203694</v>
      </c>
      <c r="D52" s="16" t="n">
        <v>0.03228923</v>
      </c>
    </row>
    <row r="53" customFormat="false" ht="15" hidden="false" customHeight="false" outlineLevel="0" collapsed="false">
      <c r="A53" s="5" t="s">
        <v>63</v>
      </c>
      <c r="B53" s="17" t="n">
        <v>0.0857</v>
      </c>
      <c r="C53" s="17" t="n">
        <v>0.779902800466744</v>
      </c>
      <c r="D53" s="16" t="n">
        <v>0.06683767</v>
      </c>
    </row>
    <row r="54" customFormat="false" ht="15" hidden="false" customHeight="false" outlineLevel="0" collapsed="false">
      <c r="A54" s="5" t="s">
        <v>48</v>
      </c>
      <c r="B54" s="17" t="n">
        <v>0.0651</v>
      </c>
      <c r="C54" s="17" t="n">
        <v>0.280426574500768</v>
      </c>
      <c r="D54" s="16" t="n">
        <v>0.01825577</v>
      </c>
    </row>
    <row r="55" customFormat="false" ht="15" hidden="false" customHeight="false" outlineLevel="0" collapsed="false">
      <c r="A55" s="5" t="s">
        <v>58</v>
      </c>
      <c r="B55" s="17" t="n">
        <v>0.0281</v>
      </c>
      <c r="C55" s="17" t="n">
        <v>2.3651</v>
      </c>
      <c r="D55" s="16" t="n">
        <v>0.06645931</v>
      </c>
    </row>
    <row r="56" customFormat="false" ht="15" hidden="false" customHeight="false" outlineLevel="0" collapsed="false">
      <c r="A56" s="11" t="s">
        <v>98</v>
      </c>
      <c r="B56" s="18" t="n">
        <f aca="false">SUM(B51:B55)</f>
        <v>1.0001</v>
      </c>
      <c r="D56" s="12" t="n">
        <f aca="false">SUM(D51:D55)</f>
        <v>0.99472066</v>
      </c>
    </row>
    <row r="58" customFormat="false" ht="45" hidden="false" customHeight="true" outlineLevel="0" collapsed="false">
      <c r="A58" s="15" t="s">
        <v>159</v>
      </c>
      <c r="B58" s="15"/>
      <c r="C58" s="15"/>
      <c r="D58" s="15"/>
      <c r="E58" s="15"/>
      <c r="F58" s="15"/>
      <c r="G58" s="15"/>
    </row>
  </sheetData>
  <mergeCells count="3">
    <mergeCell ref="A1:J1"/>
    <mergeCell ref="A2:J2"/>
    <mergeCell ref="A58:G5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6"/>
    <col collapsed="false" customWidth="true" hidden="false" outlineLevel="0" max="3" min="3" style="0" width="22"/>
    <col collapsed="false" customWidth="true" hidden="false" outlineLevel="0" max="4" min="4" style="0" width="13"/>
    <col collapsed="false" customWidth="true" hidden="false" outlineLevel="0" max="5" min="5" style="0" width="20"/>
    <col collapsed="false" customWidth="true" hidden="false" outlineLevel="0" max="6" min="6" style="0" width="16"/>
    <col collapsed="false" customWidth="true" hidden="false" outlineLevel="0" max="7" min="7" style="0" width="9"/>
    <col collapsed="false" customWidth="true" hidden="false" outlineLevel="0" max="8" min="8" style="0" width="10"/>
    <col collapsed="false" customWidth="true" hidden="false" outlineLevel="0" max="9" min="9" style="0" width="52"/>
  </cols>
  <sheetData>
    <row r="1" customFormat="false" ht="19.7" hidden="false" customHeight="false" outlineLevel="0" collapsed="false">
      <c r="A1" s="1" t="s">
        <v>160</v>
      </c>
      <c r="B1" s="1"/>
      <c r="C1" s="1"/>
      <c r="D1" s="1"/>
      <c r="E1" s="1"/>
      <c r="F1" s="1"/>
      <c r="G1" s="1"/>
      <c r="H1" s="1"/>
    </row>
    <row r="2" customFormat="false" ht="15" hidden="false" customHeight="false" outlineLevel="0" collapsed="false">
      <c r="A2" s="2" t="s">
        <v>161</v>
      </c>
      <c r="B2" s="2"/>
      <c r="C2" s="2"/>
      <c r="D2" s="2"/>
      <c r="E2" s="2"/>
      <c r="F2" s="2"/>
      <c r="G2" s="2"/>
      <c r="H2" s="2"/>
    </row>
    <row r="4" customFormat="false" ht="23.85" hidden="false" customHeight="false" outlineLevel="0" collapsed="false">
      <c r="A4" s="3" t="s">
        <v>2</v>
      </c>
      <c r="B4" s="3" t="s">
        <v>162</v>
      </c>
      <c r="C4" s="3" t="s">
        <v>4</v>
      </c>
      <c r="D4" s="3" t="s">
        <v>163</v>
      </c>
      <c r="E4" s="3" t="s">
        <v>164</v>
      </c>
      <c r="F4" s="3" t="s">
        <v>165</v>
      </c>
      <c r="G4" s="3" t="s">
        <v>166</v>
      </c>
      <c r="H4" s="3" t="s">
        <v>167</v>
      </c>
      <c r="I4" s="3" t="s">
        <v>168</v>
      </c>
    </row>
    <row r="5" customFormat="false" ht="23.85" hidden="false" customHeight="false" outlineLevel="0" collapsed="false">
      <c r="A5" s="4" t="s">
        <v>13</v>
      </c>
      <c r="B5" s="5" t="s">
        <v>14</v>
      </c>
      <c r="C5" s="5" t="s">
        <v>15</v>
      </c>
      <c r="D5" s="5" t="s">
        <v>169</v>
      </c>
      <c r="E5" s="5" t="s">
        <v>170</v>
      </c>
      <c r="F5" s="5" t="s">
        <v>171</v>
      </c>
      <c r="G5" s="19" t="s">
        <v>172</v>
      </c>
      <c r="H5" s="14" t="s">
        <v>173</v>
      </c>
      <c r="I5" s="20" t="s">
        <v>174</v>
      </c>
    </row>
    <row r="6" customFormat="false" ht="23.85" hidden="false" customHeight="false" outlineLevel="0" collapsed="false">
      <c r="A6" s="4" t="s">
        <v>33</v>
      </c>
      <c r="B6" s="5" t="s">
        <v>34</v>
      </c>
      <c r="C6" s="5" t="s">
        <v>15</v>
      </c>
      <c r="D6" s="5" t="s">
        <v>169</v>
      </c>
      <c r="E6" s="5" t="s">
        <v>170</v>
      </c>
      <c r="F6" s="5" t="s">
        <v>172</v>
      </c>
      <c r="G6" s="19" t="s">
        <v>172</v>
      </c>
      <c r="H6" s="14" t="s">
        <v>173</v>
      </c>
      <c r="I6" s="20" t="s">
        <v>175</v>
      </c>
    </row>
    <row r="7" customFormat="false" ht="23.85" hidden="false" customHeight="false" outlineLevel="0" collapsed="false">
      <c r="A7" s="4" t="s">
        <v>25</v>
      </c>
      <c r="B7" s="5" t="s">
        <v>26</v>
      </c>
      <c r="C7" s="5" t="s">
        <v>15</v>
      </c>
      <c r="D7" s="5" t="s">
        <v>169</v>
      </c>
      <c r="E7" s="5" t="s">
        <v>170</v>
      </c>
      <c r="F7" s="5" t="s">
        <v>176</v>
      </c>
      <c r="G7" s="19" t="s">
        <v>172</v>
      </c>
      <c r="H7" s="14" t="s">
        <v>173</v>
      </c>
      <c r="I7" s="20" t="s">
        <v>177</v>
      </c>
    </row>
    <row r="8" customFormat="false" ht="23.85" hidden="false" customHeight="false" outlineLevel="0" collapsed="false">
      <c r="A8" s="4" t="s">
        <v>38</v>
      </c>
      <c r="B8" s="5" t="s">
        <v>39</v>
      </c>
      <c r="C8" s="5" t="s">
        <v>15</v>
      </c>
      <c r="D8" s="5" t="s">
        <v>169</v>
      </c>
      <c r="E8" s="5" t="s">
        <v>170</v>
      </c>
      <c r="F8" s="5" t="s">
        <v>178</v>
      </c>
      <c r="G8" s="19" t="s">
        <v>172</v>
      </c>
      <c r="H8" s="14" t="s">
        <v>173</v>
      </c>
      <c r="I8" s="20" t="s">
        <v>179</v>
      </c>
    </row>
    <row r="9" customFormat="false" ht="23.85" hidden="false" customHeight="false" outlineLevel="0" collapsed="false">
      <c r="A9" s="4" t="s">
        <v>68</v>
      </c>
      <c r="B9" s="5" t="s">
        <v>69</v>
      </c>
      <c r="C9" s="5" t="s">
        <v>15</v>
      </c>
      <c r="D9" s="5" t="s">
        <v>169</v>
      </c>
      <c r="E9" s="5" t="s">
        <v>170</v>
      </c>
      <c r="F9" s="5" t="s">
        <v>180</v>
      </c>
      <c r="G9" s="19" t="s">
        <v>172</v>
      </c>
      <c r="H9" s="14" t="s">
        <v>173</v>
      </c>
      <c r="I9" s="20" t="s">
        <v>181</v>
      </c>
    </row>
    <row r="10" customFormat="false" ht="23.85" hidden="false" customHeight="false" outlineLevel="0" collapsed="false">
      <c r="A10" s="4" t="s">
        <v>70</v>
      </c>
      <c r="B10" s="5" t="s">
        <v>71</v>
      </c>
      <c r="C10" s="5" t="s">
        <v>15</v>
      </c>
      <c r="D10" s="5" t="s">
        <v>169</v>
      </c>
      <c r="E10" s="5" t="s">
        <v>170</v>
      </c>
      <c r="F10" s="5" t="s">
        <v>182</v>
      </c>
      <c r="G10" s="19" t="s">
        <v>172</v>
      </c>
      <c r="H10" s="14" t="s">
        <v>173</v>
      </c>
      <c r="I10" s="20" t="s">
        <v>183</v>
      </c>
    </row>
    <row r="11" customFormat="false" ht="23.85" hidden="false" customHeight="false" outlineLevel="0" collapsed="false">
      <c r="A11" s="4" t="s">
        <v>184</v>
      </c>
      <c r="B11" s="5" t="s">
        <v>185</v>
      </c>
      <c r="C11" s="5" t="s">
        <v>15</v>
      </c>
      <c r="D11" s="5" t="s">
        <v>186</v>
      </c>
      <c r="E11" s="21" t="n">
        <v>29.95</v>
      </c>
      <c r="F11" s="5" t="s">
        <v>187</v>
      </c>
      <c r="G11" s="19" t="n">
        <v>0.28</v>
      </c>
      <c r="H11" s="5" t="s">
        <v>188</v>
      </c>
      <c r="I11" s="20" t="s">
        <v>189</v>
      </c>
    </row>
    <row r="12" customFormat="false" ht="23.85" hidden="false" customHeight="false" outlineLevel="0" collapsed="false">
      <c r="A12" s="4" t="s">
        <v>190</v>
      </c>
      <c r="B12" s="5" t="s">
        <v>191</v>
      </c>
      <c r="C12" s="5" t="s">
        <v>192</v>
      </c>
      <c r="D12" s="5" t="s">
        <v>186</v>
      </c>
      <c r="E12" s="21" t="n">
        <v>39.3</v>
      </c>
      <c r="F12" s="5" t="s">
        <v>193</v>
      </c>
      <c r="G12" s="19" t="n">
        <v>1.55</v>
      </c>
      <c r="H12" s="5" t="s">
        <v>188</v>
      </c>
      <c r="I12" s="20" t="s">
        <v>194</v>
      </c>
    </row>
    <row r="13" customFormat="false" ht="23.85" hidden="false" customHeight="false" outlineLevel="0" collapsed="false">
      <c r="A13" s="4" t="s">
        <v>195</v>
      </c>
      <c r="B13" s="5" t="s">
        <v>196</v>
      </c>
      <c r="C13" s="5" t="s">
        <v>197</v>
      </c>
      <c r="D13" s="5" t="s">
        <v>186</v>
      </c>
      <c r="E13" s="21" t="n">
        <v>58.18</v>
      </c>
      <c r="F13" s="5" t="s">
        <v>172</v>
      </c>
      <c r="G13" s="19" t="n">
        <v>2.69</v>
      </c>
      <c r="H13" s="5" t="s">
        <v>188</v>
      </c>
      <c r="I13" s="20" t="s">
        <v>198</v>
      </c>
    </row>
    <row r="14" customFormat="false" ht="35.05" hidden="false" customHeight="false" outlineLevel="0" collapsed="false">
      <c r="A14" s="4" t="s">
        <v>199</v>
      </c>
      <c r="B14" s="5" t="s">
        <v>200</v>
      </c>
      <c r="C14" s="5" t="s">
        <v>201</v>
      </c>
      <c r="D14" s="5" t="s">
        <v>186</v>
      </c>
      <c r="E14" s="21" t="n">
        <v>83.15</v>
      </c>
      <c r="F14" s="5" t="s">
        <v>172</v>
      </c>
      <c r="G14" s="19" t="n">
        <v>2.63</v>
      </c>
      <c r="H14" s="22" t="s">
        <v>202</v>
      </c>
      <c r="I14" s="20" t="s">
        <v>203</v>
      </c>
    </row>
    <row r="15" customFormat="false" ht="23.85" hidden="false" customHeight="false" outlineLevel="0" collapsed="false">
      <c r="A15" s="4" t="s">
        <v>204</v>
      </c>
      <c r="B15" s="5" t="s">
        <v>205</v>
      </c>
      <c r="C15" s="5" t="s">
        <v>206</v>
      </c>
      <c r="D15" s="5" t="s">
        <v>186</v>
      </c>
      <c r="E15" s="21" t="n">
        <v>16.1</v>
      </c>
      <c r="F15" s="5" t="s">
        <v>172</v>
      </c>
      <c r="G15" s="19" t="n">
        <v>0.27</v>
      </c>
      <c r="H15" s="5" t="s">
        <v>188</v>
      </c>
      <c r="I15" s="20" t="s">
        <v>207</v>
      </c>
    </row>
    <row r="16" customFormat="false" ht="23.85" hidden="false" customHeight="false" outlineLevel="0" collapsed="false">
      <c r="A16" s="4" t="s">
        <v>35</v>
      </c>
      <c r="B16" s="5" t="s">
        <v>36</v>
      </c>
      <c r="C16" s="5" t="s">
        <v>37</v>
      </c>
      <c r="D16" s="5" t="s">
        <v>169</v>
      </c>
      <c r="E16" s="5" t="s">
        <v>170</v>
      </c>
      <c r="F16" s="5" t="s">
        <v>208</v>
      </c>
      <c r="G16" s="19" t="s">
        <v>172</v>
      </c>
      <c r="H16" s="14" t="s">
        <v>173</v>
      </c>
      <c r="I16" s="20" t="s">
        <v>209</v>
      </c>
    </row>
    <row r="17" customFormat="false" ht="23.85" hidden="false" customHeight="false" outlineLevel="0" collapsed="false">
      <c r="A17" s="4" t="s">
        <v>75</v>
      </c>
      <c r="B17" s="5" t="s">
        <v>76</v>
      </c>
      <c r="C17" s="5" t="s">
        <v>37</v>
      </c>
      <c r="D17" s="5" t="s">
        <v>169</v>
      </c>
      <c r="E17" s="5" t="s">
        <v>170</v>
      </c>
      <c r="F17" s="5" t="s">
        <v>210</v>
      </c>
      <c r="G17" s="19" t="s">
        <v>172</v>
      </c>
      <c r="H17" s="14" t="s">
        <v>173</v>
      </c>
      <c r="I17" s="20" t="s">
        <v>211</v>
      </c>
    </row>
    <row r="18" customFormat="false" ht="15" hidden="false" customHeight="false" outlineLevel="0" collapsed="false">
      <c r="A18" s="4" t="s">
        <v>83</v>
      </c>
      <c r="B18" s="5" t="s">
        <v>84</v>
      </c>
      <c r="C18" s="5" t="s">
        <v>37</v>
      </c>
      <c r="D18" s="5" t="s">
        <v>169</v>
      </c>
      <c r="E18" s="5" t="s">
        <v>170</v>
      </c>
      <c r="F18" s="5" t="s">
        <v>212</v>
      </c>
      <c r="G18" s="19" t="s">
        <v>172</v>
      </c>
      <c r="H18" s="14" t="s">
        <v>173</v>
      </c>
      <c r="I18" s="20" t="s">
        <v>213</v>
      </c>
    </row>
    <row r="19" customFormat="false" ht="15" hidden="false" customHeight="false" outlineLevel="0" collapsed="false">
      <c r="A19" s="4" t="s">
        <v>61</v>
      </c>
      <c r="B19" s="5" t="s">
        <v>62</v>
      </c>
      <c r="C19" s="5" t="s">
        <v>37</v>
      </c>
      <c r="D19" s="5" t="s">
        <v>169</v>
      </c>
      <c r="E19" s="5" t="s">
        <v>170</v>
      </c>
      <c r="F19" s="5" t="s">
        <v>214</v>
      </c>
      <c r="G19" s="19" t="s">
        <v>172</v>
      </c>
      <c r="H19" s="14" t="s">
        <v>173</v>
      </c>
      <c r="I19" s="20" t="s">
        <v>215</v>
      </c>
    </row>
    <row r="20" customFormat="false" ht="23.85" hidden="false" customHeight="false" outlineLevel="0" collapsed="false">
      <c r="A20" s="4" t="s">
        <v>64</v>
      </c>
      <c r="B20" s="5" t="s">
        <v>65</v>
      </c>
      <c r="C20" s="5" t="s">
        <v>37</v>
      </c>
      <c r="D20" s="5" t="s">
        <v>169</v>
      </c>
      <c r="E20" s="5" t="s">
        <v>170</v>
      </c>
      <c r="F20" s="5" t="s">
        <v>216</v>
      </c>
      <c r="G20" s="19" t="s">
        <v>172</v>
      </c>
      <c r="H20" s="14" t="s">
        <v>173</v>
      </c>
      <c r="I20" s="20" t="s">
        <v>217</v>
      </c>
    </row>
    <row r="21" customFormat="false" ht="23.85" hidden="false" customHeight="false" outlineLevel="0" collapsed="false">
      <c r="A21" s="4" t="s">
        <v>218</v>
      </c>
      <c r="B21" s="5" t="s">
        <v>219</v>
      </c>
      <c r="C21" s="5" t="s">
        <v>220</v>
      </c>
      <c r="D21" s="5" t="s">
        <v>186</v>
      </c>
      <c r="E21" s="21" t="n">
        <v>24.08</v>
      </c>
      <c r="F21" s="5" t="s">
        <v>172</v>
      </c>
      <c r="G21" s="19" t="n">
        <v>1.23</v>
      </c>
      <c r="H21" s="5" t="s">
        <v>188</v>
      </c>
      <c r="I21" s="20" t="s">
        <v>221</v>
      </c>
    </row>
    <row r="22" customFormat="false" ht="23.85" hidden="false" customHeight="false" outlineLevel="0" collapsed="false">
      <c r="A22" s="4" t="s">
        <v>222</v>
      </c>
      <c r="B22" s="5" t="s">
        <v>223</v>
      </c>
      <c r="C22" s="5" t="s">
        <v>224</v>
      </c>
      <c r="D22" s="5" t="s">
        <v>186</v>
      </c>
      <c r="E22" s="21" t="n">
        <v>17.6</v>
      </c>
      <c r="F22" s="5" t="s">
        <v>225</v>
      </c>
      <c r="G22" s="19" t="n">
        <v>0.32</v>
      </c>
      <c r="H22" s="5" t="s">
        <v>188</v>
      </c>
      <c r="I22" s="20" t="s">
        <v>226</v>
      </c>
    </row>
    <row r="23" customFormat="false" ht="23.85" hidden="false" customHeight="false" outlineLevel="0" collapsed="false">
      <c r="A23" s="4" t="s">
        <v>227</v>
      </c>
      <c r="B23" s="5" t="s">
        <v>228</v>
      </c>
      <c r="C23" s="5" t="s">
        <v>229</v>
      </c>
      <c r="D23" s="5" t="s">
        <v>186</v>
      </c>
      <c r="E23" s="21" t="n">
        <v>149.32</v>
      </c>
      <c r="F23" s="5" t="s">
        <v>230</v>
      </c>
      <c r="G23" s="19" t="n">
        <v>1.58</v>
      </c>
      <c r="H23" s="22" t="s">
        <v>202</v>
      </c>
      <c r="I23" s="20" t="s">
        <v>231</v>
      </c>
    </row>
    <row r="24" customFormat="false" ht="23.85" hidden="false" customHeight="false" outlineLevel="0" collapsed="false">
      <c r="A24" s="4" t="s">
        <v>20</v>
      </c>
      <c r="B24" s="5" t="s">
        <v>21</v>
      </c>
      <c r="C24" s="5" t="s">
        <v>22</v>
      </c>
      <c r="D24" s="5" t="s">
        <v>169</v>
      </c>
      <c r="E24" s="5" t="s">
        <v>170</v>
      </c>
      <c r="F24" s="5" t="s">
        <v>232</v>
      </c>
      <c r="G24" s="19" t="s">
        <v>172</v>
      </c>
      <c r="H24" s="14" t="s">
        <v>173</v>
      </c>
      <c r="I24" s="20" t="s">
        <v>233</v>
      </c>
    </row>
    <row r="25" customFormat="false" ht="23.85" hidden="false" customHeight="false" outlineLevel="0" collapsed="false">
      <c r="A25" s="4" t="s">
        <v>53</v>
      </c>
      <c r="B25" s="5" t="s">
        <v>54</v>
      </c>
      <c r="C25" s="5" t="s">
        <v>22</v>
      </c>
      <c r="D25" s="5" t="s">
        <v>169</v>
      </c>
      <c r="E25" s="5" t="s">
        <v>170</v>
      </c>
      <c r="F25" s="5" t="s">
        <v>234</v>
      </c>
      <c r="G25" s="19" t="s">
        <v>172</v>
      </c>
      <c r="H25" s="14" t="s">
        <v>173</v>
      </c>
      <c r="I25" s="20" t="s">
        <v>235</v>
      </c>
    </row>
    <row r="26" customFormat="false" ht="23.85" hidden="false" customHeight="false" outlineLevel="0" collapsed="false">
      <c r="A26" s="4" t="s">
        <v>96</v>
      </c>
      <c r="B26" s="5" t="s">
        <v>97</v>
      </c>
      <c r="C26" s="5" t="s">
        <v>22</v>
      </c>
      <c r="D26" s="5" t="s">
        <v>169</v>
      </c>
      <c r="E26" s="5" t="s">
        <v>170</v>
      </c>
      <c r="F26" s="5" t="s">
        <v>236</v>
      </c>
      <c r="G26" s="19" t="s">
        <v>172</v>
      </c>
      <c r="H26" s="14" t="s">
        <v>173</v>
      </c>
      <c r="I26" s="20" t="s">
        <v>237</v>
      </c>
    </row>
    <row r="27" customFormat="false" ht="23.85" hidden="false" customHeight="false" outlineLevel="0" collapsed="false">
      <c r="A27" s="4" t="s">
        <v>238</v>
      </c>
      <c r="B27" s="5" t="s">
        <v>239</v>
      </c>
      <c r="C27" s="5" t="s">
        <v>240</v>
      </c>
      <c r="D27" s="5" t="s">
        <v>186</v>
      </c>
      <c r="E27" s="21" t="n">
        <v>23.16</v>
      </c>
      <c r="F27" s="5" t="s">
        <v>172</v>
      </c>
      <c r="G27" s="19" t="n">
        <v>1.33</v>
      </c>
      <c r="H27" s="5" t="s">
        <v>188</v>
      </c>
      <c r="I27" s="20" t="s">
        <v>241</v>
      </c>
    </row>
    <row r="28" customFormat="false" ht="23.85" hidden="false" customHeight="false" outlineLevel="0" collapsed="false">
      <c r="A28" s="4" t="s">
        <v>242</v>
      </c>
      <c r="B28" s="5" t="s">
        <v>243</v>
      </c>
      <c r="C28" s="5" t="s">
        <v>244</v>
      </c>
      <c r="D28" s="5" t="s">
        <v>186</v>
      </c>
      <c r="E28" s="21" t="n">
        <v>29</v>
      </c>
      <c r="F28" s="5" t="s">
        <v>245</v>
      </c>
      <c r="G28" s="19" t="n">
        <v>1.47</v>
      </c>
      <c r="H28" s="5" t="s">
        <v>188</v>
      </c>
      <c r="I28" s="20" t="s">
        <v>246</v>
      </c>
    </row>
    <row r="29" customFormat="false" ht="23.85" hidden="false" customHeight="false" outlineLevel="0" collapsed="false">
      <c r="A29" s="4" t="s">
        <v>247</v>
      </c>
      <c r="B29" s="5" t="s">
        <v>248</v>
      </c>
      <c r="C29" s="5" t="s">
        <v>249</v>
      </c>
      <c r="D29" s="5" t="s">
        <v>186</v>
      </c>
      <c r="E29" s="21" t="n">
        <v>37.23</v>
      </c>
      <c r="F29" s="5" t="s">
        <v>250</v>
      </c>
      <c r="G29" s="19" t="n">
        <v>2.68</v>
      </c>
      <c r="H29" s="5" t="s">
        <v>188</v>
      </c>
      <c r="I29" s="20" t="s">
        <v>251</v>
      </c>
    </row>
    <row r="30" customFormat="false" ht="23.85" hidden="false" customHeight="false" outlineLevel="0" collapsed="false">
      <c r="A30" s="4" t="s">
        <v>40</v>
      </c>
      <c r="B30" s="5" t="s">
        <v>41</v>
      </c>
      <c r="C30" s="5" t="s">
        <v>42</v>
      </c>
      <c r="D30" s="5" t="s">
        <v>169</v>
      </c>
      <c r="E30" s="5" t="s">
        <v>170</v>
      </c>
      <c r="F30" s="5" t="s">
        <v>252</v>
      </c>
      <c r="G30" s="19" t="s">
        <v>172</v>
      </c>
      <c r="H30" s="14" t="s">
        <v>173</v>
      </c>
      <c r="I30" s="20" t="s">
        <v>253</v>
      </c>
    </row>
    <row r="31" customFormat="false" ht="23.85" hidden="false" customHeight="false" outlineLevel="0" collapsed="false">
      <c r="A31" s="4" t="s">
        <v>66</v>
      </c>
      <c r="B31" s="5" t="s">
        <v>254</v>
      </c>
      <c r="C31" s="5" t="s">
        <v>42</v>
      </c>
      <c r="D31" s="5" t="s">
        <v>169</v>
      </c>
      <c r="E31" s="5" t="s">
        <v>170</v>
      </c>
      <c r="F31" s="5" t="s">
        <v>255</v>
      </c>
      <c r="G31" s="19" t="s">
        <v>172</v>
      </c>
      <c r="H31" s="14" t="s">
        <v>173</v>
      </c>
      <c r="I31" s="20" t="s">
        <v>256</v>
      </c>
    </row>
    <row r="32" customFormat="false" ht="23.85" hidden="false" customHeight="false" outlineLevel="0" collapsed="false">
      <c r="A32" s="4" t="s">
        <v>257</v>
      </c>
      <c r="B32" s="5" t="s">
        <v>258</v>
      </c>
      <c r="C32" s="5" t="s">
        <v>259</v>
      </c>
      <c r="D32" s="5" t="s">
        <v>186</v>
      </c>
      <c r="E32" s="21" t="n">
        <v>17.68</v>
      </c>
      <c r="F32" s="5" t="s">
        <v>172</v>
      </c>
      <c r="G32" s="19" t="n">
        <v>6.03</v>
      </c>
      <c r="H32" s="22" t="s">
        <v>202</v>
      </c>
      <c r="I32" s="20" t="s">
        <v>260</v>
      </c>
    </row>
    <row r="33" customFormat="false" ht="23.85" hidden="false" customHeight="false" outlineLevel="0" collapsed="false">
      <c r="A33" s="4" t="s">
        <v>261</v>
      </c>
      <c r="B33" s="5" t="s">
        <v>262</v>
      </c>
      <c r="C33" s="5" t="s">
        <v>263</v>
      </c>
      <c r="D33" s="5" t="s">
        <v>186</v>
      </c>
      <c r="E33" s="21" t="n">
        <v>54.25</v>
      </c>
      <c r="F33" s="5" t="s">
        <v>264</v>
      </c>
      <c r="G33" s="19" t="n">
        <v>3.26</v>
      </c>
      <c r="H33" s="22" t="s">
        <v>202</v>
      </c>
      <c r="I33" s="20" t="s">
        <v>265</v>
      </c>
    </row>
    <row r="34" customFormat="false" ht="23.85" hidden="false" customHeight="false" outlineLevel="0" collapsed="false">
      <c r="A34" s="4" t="s">
        <v>50</v>
      </c>
      <c r="B34" s="5" t="s">
        <v>51</v>
      </c>
      <c r="C34" s="5" t="s">
        <v>52</v>
      </c>
      <c r="D34" s="5" t="s">
        <v>169</v>
      </c>
      <c r="E34" s="5" t="s">
        <v>170</v>
      </c>
      <c r="F34" s="5" t="s">
        <v>266</v>
      </c>
      <c r="G34" s="19" t="s">
        <v>172</v>
      </c>
      <c r="H34" s="14" t="s">
        <v>173</v>
      </c>
      <c r="I34" s="20" t="s">
        <v>267</v>
      </c>
    </row>
    <row r="35" customFormat="false" ht="23.85" hidden="false" customHeight="false" outlineLevel="0" collapsed="false">
      <c r="A35" s="4" t="s">
        <v>87</v>
      </c>
      <c r="B35" s="5" t="s">
        <v>88</v>
      </c>
      <c r="C35" s="5" t="s">
        <v>52</v>
      </c>
      <c r="D35" s="5" t="s">
        <v>169</v>
      </c>
      <c r="E35" s="5" t="s">
        <v>170</v>
      </c>
      <c r="F35" s="5" t="s">
        <v>268</v>
      </c>
      <c r="G35" s="19" t="s">
        <v>172</v>
      </c>
      <c r="H35" s="14" t="s">
        <v>173</v>
      </c>
      <c r="I35" s="20" t="s">
        <v>269</v>
      </c>
    </row>
    <row r="36" customFormat="false" ht="23.85" hidden="false" customHeight="false" outlineLevel="0" collapsed="false">
      <c r="A36" s="4" t="s">
        <v>59</v>
      </c>
      <c r="B36" s="5" t="s">
        <v>60</v>
      </c>
      <c r="C36" s="5" t="s">
        <v>47</v>
      </c>
      <c r="D36" s="5" t="s">
        <v>169</v>
      </c>
      <c r="E36" s="5" t="s">
        <v>170</v>
      </c>
      <c r="F36" s="5" t="s">
        <v>270</v>
      </c>
      <c r="G36" s="19" t="s">
        <v>172</v>
      </c>
      <c r="H36" s="14" t="s">
        <v>173</v>
      </c>
      <c r="I36" s="20" t="s">
        <v>271</v>
      </c>
    </row>
    <row r="37" customFormat="false" ht="15" hidden="false" customHeight="false" outlineLevel="0" collapsed="false">
      <c r="A37" s="4" t="s">
        <v>45</v>
      </c>
      <c r="B37" s="5" t="s">
        <v>46</v>
      </c>
      <c r="C37" s="5" t="s">
        <v>47</v>
      </c>
      <c r="D37" s="5" t="s">
        <v>169</v>
      </c>
      <c r="E37" s="5" t="s">
        <v>170</v>
      </c>
      <c r="F37" s="5" t="s">
        <v>272</v>
      </c>
      <c r="G37" s="19" t="s">
        <v>172</v>
      </c>
      <c r="H37" s="14" t="s">
        <v>173</v>
      </c>
      <c r="I37" s="20" t="s">
        <v>273</v>
      </c>
    </row>
    <row r="38" customFormat="false" ht="15" hidden="false" customHeight="false" outlineLevel="0" collapsed="false">
      <c r="A38" s="4" t="s">
        <v>85</v>
      </c>
      <c r="B38" s="5" t="s">
        <v>86</v>
      </c>
      <c r="C38" s="5" t="s">
        <v>47</v>
      </c>
      <c r="D38" s="5" t="s">
        <v>169</v>
      </c>
      <c r="E38" s="5" t="s">
        <v>170</v>
      </c>
      <c r="F38" s="5" t="s">
        <v>274</v>
      </c>
      <c r="G38" s="19" t="s">
        <v>172</v>
      </c>
      <c r="H38" s="14" t="s">
        <v>173</v>
      </c>
      <c r="I38" s="20" t="s">
        <v>275</v>
      </c>
    </row>
    <row r="39" customFormat="false" ht="23.85" hidden="false" customHeight="false" outlineLevel="0" collapsed="false">
      <c r="A39" s="4" t="s">
        <v>89</v>
      </c>
      <c r="B39" s="5" t="s">
        <v>90</v>
      </c>
      <c r="C39" s="5" t="s">
        <v>47</v>
      </c>
      <c r="D39" s="5" t="s">
        <v>169</v>
      </c>
      <c r="E39" s="5" t="s">
        <v>170</v>
      </c>
      <c r="F39" s="5" t="s">
        <v>276</v>
      </c>
      <c r="G39" s="19" t="s">
        <v>172</v>
      </c>
      <c r="H39" s="14" t="s">
        <v>173</v>
      </c>
      <c r="I39" s="20" t="s">
        <v>277</v>
      </c>
    </row>
    <row r="40" customFormat="false" ht="15" hidden="false" customHeight="false" outlineLevel="0" collapsed="false">
      <c r="A40" s="4" t="s">
        <v>91</v>
      </c>
      <c r="B40" s="5" t="s">
        <v>92</v>
      </c>
      <c r="C40" s="5" t="s">
        <v>47</v>
      </c>
      <c r="D40" s="5" t="s">
        <v>169</v>
      </c>
      <c r="E40" s="5" t="s">
        <v>170</v>
      </c>
      <c r="F40" s="5" t="s">
        <v>278</v>
      </c>
      <c r="G40" s="19" t="s">
        <v>172</v>
      </c>
      <c r="H40" s="14" t="s">
        <v>173</v>
      </c>
      <c r="I40" s="20" t="s">
        <v>279</v>
      </c>
    </row>
    <row r="41" customFormat="false" ht="15" hidden="false" customHeight="false" outlineLevel="0" collapsed="false">
      <c r="A41" s="4" t="s">
        <v>79</v>
      </c>
      <c r="B41" s="5" t="s">
        <v>80</v>
      </c>
      <c r="C41" s="5" t="s">
        <v>74</v>
      </c>
      <c r="D41" s="5" t="s">
        <v>169</v>
      </c>
      <c r="E41" s="5" t="s">
        <v>170</v>
      </c>
      <c r="F41" s="5" t="s">
        <v>280</v>
      </c>
      <c r="G41" s="19" t="s">
        <v>172</v>
      </c>
      <c r="H41" s="14" t="s">
        <v>173</v>
      </c>
      <c r="I41" s="20" t="s">
        <v>281</v>
      </c>
    </row>
    <row r="42" customFormat="false" ht="15" hidden="false" customHeight="false" outlineLevel="0" collapsed="false">
      <c r="A42" s="4" t="s">
        <v>77</v>
      </c>
      <c r="B42" s="5" t="s">
        <v>78</v>
      </c>
      <c r="C42" s="5" t="s">
        <v>74</v>
      </c>
      <c r="D42" s="5" t="s">
        <v>169</v>
      </c>
      <c r="E42" s="5" t="s">
        <v>170</v>
      </c>
      <c r="F42" s="5" t="s">
        <v>282</v>
      </c>
      <c r="G42" s="19" t="s">
        <v>172</v>
      </c>
      <c r="H42" s="14" t="s">
        <v>173</v>
      </c>
      <c r="I42" s="20" t="s">
        <v>283</v>
      </c>
    </row>
    <row r="43" customFormat="false" ht="23.85" hidden="false" customHeight="false" outlineLevel="0" collapsed="false">
      <c r="A43" s="4" t="s">
        <v>72</v>
      </c>
      <c r="B43" s="5" t="s">
        <v>73</v>
      </c>
      <c r="C43" s="5" t="s">
        <v>74</v>
      </c>
      <c r="D43" s="5" t="s">
        <v>169</v>
      </c>
      <c r="E43" s="5" t="s">
        <v>170</v>
      </c>
      <c r="F43" s="5" t="s">
        <v>284</v>
      </c>
      <c r="G43" s="19" t="s">
        <v>172</v>
      </c>
      <c r="H43" s="14" t="s">
        <v>173</v>
      </c>
      <c r="I43" s="20" t="s">
        <v>285</v>
      </c>
    </row>
    <row r="44" customFormat="false" ht="23.85" hidden="false" customHeight="false" outlineLevel="0" collapsed="false">
      <c r="A44" s="4" t="s">
        <v>286</v>
      </c>
      <c r="B44" s="5" t="s">
        <v>287</v>
      </c>
      <c r="C44" s="5" t="s">
        <v>288</v>
      </c>
      <c r="D44" s="5" t="s">
        <v>186</v>
      </c>
      <c r="E44" s="5" t="s">
        <v>170</v>
      </c>
      <c r="F44" s="5" t="s">
        <v>172</v>
      </c>
      <c r="G44" s="19" t="s">
        <v>289</v>
      </c>
      <c r="H44" s="14" t="s">
        <v>173</v>
      </c>
      <c r="I44" s="20" t="s">
        <v>290</v>
      </c>
    </row>
    <row r="45" customFormat="false" ht="23.85" hidden="false" customHeight="false" outlineLevel="0" collapsed="false">
      <c r="A45" s="4" t="s">
        <v>291</v>
      </c>
      <c r="B45" s="5" t="s">
        <v>292</v>
      </c>
      <c r="C45" s="5" t="s">
        <v>293</v>
      </c>
      <c r="D45" s="5" t="s">
        <v>186</v>
      </c>
      <c r="E45" s="21" t="n">
        <v>69.5</v>
      </c>
      <c r="F45" s="5" t="s">
        <v>172</v>
      </c>
      <c r="G45" s="19" t="n">
        <v>0.55</v>
      </c>
      <c r="H45" s="5" t="s">
        <v>188</v>
      </c>
      <c r="I45" s="20" t="s">
        <v>294</v>
      </c>
    </row>
    <row r="46" customFormat="false" ht="23.85" hidden="false" customHeight="false" outlineLevel="0" collapsed="false">
      <c r="A46" s="4" t="s">
        <v>55</v>
      </c>
      <c r="B46" s="5" t="s">
        <v>56</v>
      </c>
      <c r="C46" s="5" t="s">
        <v>57</v>
      </c>
      <c r="D46" s="5" t="s">
        <v>169</v>
      </c>
      <c r="E46" s="5" t="s">
        <v>170</v>
      </c>
      <c r="F46" s="5" t="s">
        <v>295</v>
      </c>
      <c r="G46" s="19" t="s">
        <v>172</v>
      </c>
      <c r="H46" s="14" t="s">
        <v>173</v>
      </c>
      <c r="I46" s="20" t="s">
        <v>296</v>
      </c>
    </row>
    <row r="47" customFormat="false" ht="23.85" hidden="false" customHeight="false" outlineLevel="0" collapsed="false">
      <c r="A47" s="4" t="s">
        <v>93</v>
      </c>
      <c r="B47" s="5" t="s">
        <v>94</v>
      </c>
      <c r="C47" s="5" t="s">
        <v>95</v>
      </c>
      <c r="D47" s="5" t="s">
        <v>169</v>
      </c>
      <c r="E47" s="5" t="s">
        <v>170</v>
      </c>
      <c r="F47" s="5" t="s">
        <v>297</v>
      </c>
      <c r="G47" s="19" t="s">
        <v>172</v>
      </c>
      <c r="H47" s="14" t="s">
        <v>173</v>
      </c>
      <c r="I47" s="20" t="s">
        <v>298</v>
      </c>
    </row>
  </sheetData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4"/>
    <col collapsed="false" customWidth="true" hidden="false" outlineLevel="0" max="3" min="3" style="0" width="22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42"/>
    <col collapsed="false" customWidth="true" hidden="false" outlineLevel="0" max="8" min="7" style="0" width="38"/>
    <col collapsed="false" customWidth="true" hidden="false" outlineLevel="0" max="9" min="9" style="0" width="30"/>
  </cols>
  <sheetData>
    <row r="1" customFormat="false" ht="19.7" hidden="false" customHeight="false" outlineLevel="0" collapsed="false">
      <c r="A1" s="1" t="s">
        <v>299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300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11" t="s">
        <v>301</v>
      </c>
    </row>
    <row r="5" customFormat="false" ht="15" hidden="false" customHeight="false" outlineLevel="0" collapsed="false">
      <c r="A5" s="23" t="s">
        <v>302</v>
      </c>
      <c r="B5" s="23"/>
      <c r="C5" s="23"/>
      <c r="D5" s="23"/>
      <c r="E5" s="23"/>
      <c r="F5" s="23"/>
      <c r="G5" s="23"/>
      <c r="H5" s="23"/>
      <c r="I5" s="23"/>
    </row>
    <row r="6" customFormat="false" ht="15" hidden="false" customHeight="false" outlineLevel="0" collapsed="false">
      <c r="A6" s="23" t="s">
        <v>303</v>
      </c>
      <c r="B6" s="23"/>
      <c r="C6" s="23"/>
      <c r="D6" s="23"/>
      <c r="E6" s="23"/>
      <c r="F6" s="23"/>
      <c r="G6" s="23"/>
      <c r="H6" s="23"/>
      <c r="I6" s="23"/>
    </row>
    <row r="7" customFormat="false" ht="15" hidden="false" customHeight="false" outlineLevel="0" collapsed="false">
      <c r="A7" s="23" t="s">
        <v>304</v>
      </c>
      <c r="B7" s="23"/>
      <c r="C7" s="23"/>
      <c r="D7" s="23"/>
      <c r="E7" s="23"/>
      <c r="F7" s="23"/>
      <c r="G7" s="23"/>
      <c r="H7" s="23"/>
      <c r="I7" s="23"/>
    </row>
    <row r="8" customFormat="false" ht="15" hidden="false" customHeight="false" outlineLevel="0" collapsed="false">
      <c r="A8" s="23" t="s">
        <v>305</v>
      </c>
      <c r="B8" s="23"/>
      <c r="C8" s="23"/>
      <c r="D8" s="23"/>
      <c r="E8" s="23"/>
      <c r="F8" s="23"/>
      <c r="G8" s="23"/>
      <c r="H8" s="23"/>
      <c r="I8" s="23"/>
    </row>
    <row r="9" customFormat="false" ht="60" hidden="false" customHeight="true" outlineLevel="0" collapsed="false"/>
    <row r="10" customFormat="false" ht="60" hidden="false" customHeight="true" outlineLevel="0" collapsed="false">
      <c r="A10" s="3" t="s">
        <v>2</v>
      </c>
      <c r="B10" s="3" t="s">
        <v>306</v>
      </c>
      <c r="C10" s="3" t="s">
        <v>4</v>
      </c>
      <c r="D10" s="3" t="s">
        <v>307</v>
      </c>
      <c r="E10" s="3" t="s">
        <v>9</v>
      </c>
      <c r="F10" s="3" t="s">
        <v>308</v>
      </c>
      <c r="G10" s="3" t="s">
        <v>309</v>
      </c>
      <c r="H10" s="3" t="s">
        <v>310</v>
      </c>
      <c r="I10" s="3" t="s">
        <v>311</v>
      </c>
    </row>
    <row r="11" customFormat="false" ht="60" hidden="false" customHeight="true" outlineLevel="0" collapsed="false">
      <c r="A11" s="4" t="s">
        <v>184</v>
      </c>
      <c r="B11" s="5" t="s">
        <v>185</v>
      </c>
      <c r="C11" s="5" t="s">
        <v>15</v>
      </c>
      <c r="D11" s="5" t="s">
        <v>312</v>
      </c>
      <c r="E11" s="5" t="s">
        <v>17</v>
      </c>
      <c r="F11" s="20" t="s">
        <v>313</v>
      </c>
      <c r="G11" s="20" t="s">
        <v>314</v>
      </c>
      <c r="H11" s="20" t="s">
        <v>315</v>
      </c>
      <c r="I11" s="5" t="s">
        <v>316</v>
      </c>
    </row>
    <row r="12" customFormat="false" ht="60" hidden="false" customHeight="true" outlineLevel="0" collapsed="false">
      <c r="A12" s="4" t="s">
        <v>190</v>
      </c>
      <c r="B12" s="5" t="s">
        <v>191</v>
      </c>
      <c r="C12" s="5" t="s">
        <v>192</v>
      </c>
      <c r="D12" s="5" t="s">
        <v>317</v>
      </c>
      <c r="E12" s="5" t="s">
        <v>17</v>
      </c>
      <c r="F12" s="20" t="s">
        <v>318</v>
      </c>
      <c r="G12" s="20" t="s">
        <v>319</v>
      </c>
      <c r="H12" s="20" t="s">
        <v>320</v>
      </c>
      <c r="I12" s="5" t="s">
        <v>321</v>
      </c>
    </row>
    <row r="13" customFormat="false" ht="60" hidden="false" customHeight="true" outlineLevel="0" collapsed="false">
      <c r="A13" s="4" t="s">
        <v>195</v>
      </c>
      <c r="B13" s="5" t="s">
        <v>196</v>
      </c>
      <c r="C13" s="5" t="s">
        <v>197</v>
      </c>
      <c r="D13" s="5" t="s">
        <v>322</v>
      </c>
      <c r="E13" s="5" t="s">
        <v>17</v>
      </c>
      <c r="F13" s="20" t="s">
        <v>323</v>
      </c>
      <c r="G13" s="20" t="s">
        <v>324</v>
      </c>
      <c r="H13" s="20" t="s">
        <v>325</v>
      </c>
      <c r="I13" s="5" t="s">
        <v>321</v>
      </c>
    </row>
    <row r="14" customFormat="false" ht="60" hidden="false" customHeight="true" outlineLevel="0" collapsed="false">
      <c r="A14" s="4" t="s">
        <v>218</v>
      </c>
      <c r="B14" s="5" t="s">
        <v>219</v>
      </c>
      <c r="C14" s="5" t="s">
        <v>220</v>
      </c>
      <c r="D14" s="5" t="s">
        <v>326</v>
      </c>
      <c r="E14" s="5" t="s">
        <v>49</v>
      </c>
      <c r="F14" s="20" t="s">
        <v>327</v>
      </c>
      <c r="G14" s="20" t="s">
        <v>328</v>
      </c>
      <c r="H14" s="20" t="s">
        <v>329</v>
      </c>
      <c r="I14" s="5" t="s">
        <v>321</v>
      </c>
    </row>
    <row r="15" customFormat="false" ht="60" hidden="false" customHeight="true" outlineLevel="0" collapsed="false">
      <c r="A15" s="4" t="s">
        <v>286</v>
      </c>
      <c r="B15" s="5" t="s">
        <v>287</v>
      </c>
      <c r="C15" s="5" t="s">
        <v>288</v>
      </c>
      <c r="D15" s="5" t="s">
        <v>330</v>
      </c>
      <c r="E15" s="5" t="s">
        <v>49</v>
      </c>
      <c r="F15" s="20" t="s">
        <v>331</v>
      </c>
      <c r="G15" s="20" t="s">
        <v>332</v>
      </c>
      <c r="H15" s="20" t="s">
        <v>333</v>
      </c>
      <c r="I15" s="8" t="s">
        <v>334</v>
      </c>
    </row>
    <row r="16" customFormat="false" ht="60" hidden="false" customHeight="true" outlineLevel="0" collapsed="false">
      <c r="A16" s="4" t="s">
        <v>227</v>
      </c>
      <c r="B16" s="5" t="s">
        <v>228</v>
      </c>
      <c r="C16" s="5" t="s">
        <v>229</v>
      </c>
      <c r="D16" s="5" t="s">
        <v>335</v>
      </c>
      <c r="E16" s="5" t="s">
        <v>49</v>
      </c>
      <c r="F16" s="20" t="s">
        <v>336</v>
      </c>
      <c r="G16" s="20" t="s">
        <v>337</v>
      </c>
      <c r="H16" s="20" t="s">
        <v>338</v>
      </c>
      <c r="I16" s="5" t="s">
        <v>339</v>
      </c>
    </row>
    <row r="17" customFormat="false" ht="60" hidden="false" customHeight="true" outlineLevel="0" collapsed="false">
      <c r="A17" s="4" t="s">
        <v>222</v>
      </c>
      <c r="B17" s="5" t="s">
        <v>223</v>
      </c>
      <c r="C17" s="5" t="s">
        <v>224</v>
      </c>
      <c r="D17" s="5" t="s">
        <v>340</v>
      </c>
      <c r="E17" s="5" t="s">
        <v>49</v>
      </c>
      <c r="F17" s="20" t="s">
        <v>341</v>
      </c>
      <c r="G17" s="20" t="s">
        <v>342</v>
      </c>
      <c r="H17" s="20" t="s">
        <v>343</v>
      </c>
      <c r="I17" s="5" t="s">
        <v>321</v>
      </c>
    </row>
    <row r="18" customFormat="false" ht="60" hidden="false" customHeight="true" outlineLevel="0" collapsed="false">
      <c r="A18" s="4" t="s">
        <v>257</v>
      </c>
      <c r="B18" s="5" t="s">
        <v>258</v>
      </c>
      <c r="C18" s="5" t="s">
        <v>259</v>
      </c>
      <c r="D18" s="5" t="s">
        <v>344</v>
      </c>
      <c r="E18" s="5" t="s">
        <v>49</v>
      </c>
      <c r="F18" s="20" t="s">
        <v>345</v>
      </c>
      <c r="G18" s="20" t="s">
        <v>346</v>
      </c>
      <c r="H18" s="20" t="s">
        <v>347</v>
      </c>
      <c r="I18" s="8" t="s">
        <v>348</v>
      </c>
    </row>
    <row r="19" customFormat="false" ht="60" hidden="false" customHeight="true" outlineLevel="0" collapsed="false">
      <c r="A19" s="4" t="s">
        <v>261</v>
      </c>
      <c r="B19" s="5" t="s">
        <v>262</v>
      </c>
      <c r="C19" s="5" t="s">
        <v>263</v>
      </c>
      <c r="D19" s="5" t="s">
        <v>349</v>
      </c>
      <c r="E19" s="5" t="s">
        <v>49</v>
      </c>
      <c r="F19" s="20" t="s">
        <v>350</v>
      </c>
      <c r="G19" s="20" t="s">
        <v>351</v>
      </c>
      <c r="H19" s="20" t="s">
        <v>352</v>
      </c>
      <c r="I19" s="8" t="s">
        <v>353</v>
      </c>
    </row>
    <row r="20" customFormat="false" ht="60" hidden="false" customHeight="true" outlineLevel="0" collapsed="false">
      <c r="A20" s="4" t="s">
        <v>291</v>
      </c>
      <c r="B20" s="5" t="s">
        <v>292</v>
      </c>
      <c r="C20" s="5" t="s">
        <v>293</v>
      </c>
      <c r="D20" s="5" t="s">
        <v>354</v>
      </c>
      <c r="E20" s="5" t="s">
        <v>49</v>
      </c>
      <c r="F20" s="20" t="s">
        <v>355</v>
      </c>
      <c r="G20" s="20" t="s">
        <v>356</v>
      </c>
      <c r="H20" s="20" t="s">
        <v>357</v>
      </c>
      <c r="I20" s="8" t="s">
        <v>358</v>
      </c>
    </row>
    <row r="21" customFormat="false" ht="60" hidden="false" customHeight="true" outlineLevel="0" collapsed="false">
      <c r="A21" s="4" t="s">
        <v>238</v>
      </c>
      <c r="B21" s="5" t="s">
        <v>239</v>
      </c>
      <c r="C21" s="5" t="s">
        <v>240</v>
      </c>
      <c r="D21" s="5" t="s">
        <v>359</v>
      </c>
      <c r="E21" s="5" t="s">
        <v>17</v>
      </c>
      <c r="F21" s="20" t="s">
        <v>360</v>
      </c>
      <c r="G21" s="20" t="s">
        <v>361</v>
      </c>
      <c r="H21" s="20" t="s">
        <v>362</v>
      </c>
      <c r="I21" s="5" t="s">
        <v>321</v>
      </c>
    </row>
    <row r="22" customFormat="false" ht="60" hidden="false" customHeight="true" outlineLevel="0" collapsed="false">
      <c r="A22" s="4" t="s">
        <v>242</v>
      </c>
      <c r="B22" s="5" t="s">
        <v>243</v>
      </c>
      <c r="C22" s="5" t="s">
        <v>244</v>
      </c>
      <c r="D22" s="5" t="s">
        <v>363</v>
      </c>
      <c r="E22" s="5" t="s">
        <v>17</v>
      </c>
      <c r="F22" s="20" t="s">
        <v>364</v>
      </c>
      <c r="G22" s="20" t="s">
        <v>365</v>
      </c>
      <c r="H22" s="20" t="s">
        <v>366</v>
      </c>
      <c r="I22" s="5" t="s">
        <v>321</v>
      </c>
    </row>
    <row r="23" customFormat="false" ht="60" hidden="false" customHeight="true" outlineLevel="0" collapsed="false">
      <c r="A23" s="4" t="s">
        <v>247</v>
      </c>
      <c r="B23" s="5" t="s">
        <v>248</v>
      </c>
      <c r="C23" s="5" t="s">
        <v>249</v>
      </c>
      <c r="D23" s="5" t="s">
        <v>367</v>
      </c>
      <c r="E23" s="5" t="s">
        <v>49</v>
      </c>
      <c r="F23" s="20" t="s">
        <v>368</v>
      </c>
      <c r="G23" s="20" t="s">
        <v>369</v>
      </c>
      <c r="H23" s="20" t="s">
        <v>370</v>
      </c>
      <c r="I23" s="5" t="s">
        <v>321</v>
      </c>
    </row>
    <row r="24" customFormat="false" ht="35.05" hidden="false" customHeight="false" outlineLevel="0" collapsed="false">
      <c r="A24" s="4" t="s">
        <v>204</v>
      </c>
      <c r="B24" s="5" t="s">
        <v>205</v>
      </c>
      <c r="C24" s="5" t="s">
        <v>206</v>
      </c>
      <c r="D24" s="5" t="s">
        <v>371</v>
      </c>
      <c r="E24" s="5" t="s">
        <v>49</v>
      </c>
      <c r="F24" s="20" t="s">
        <v>372</v>
      </c>
      <c r="G24" s="20" t="s">
        <v>373</v>
      </c>
      <c r="H24" s="20" t="s">
        <v>374</v>
      </c>
      <c r="I24" s="8" t="s">
        <v>375</v>
      </c>
    </row>
    <row r="25" customFormat="false" ht="35.05" hidden="false" customHeight="false" outlineLevel="0" collapsed="false">
      <c r="A25" s="4" t="s">
        <v>199</v>
      </c>
      <c r="B25" s="5" t="s">
        <v>200</v>
      </c>
      <c r="C25" s="5" t="s">
        <v>201</v>
      </c>
      <c r="D25" s="5" t="s">
        <v>376</v>
      </c>
      <c r="E25" s="5" t="s">
        <v>17</v>
      </c>
      <c r="F25" s="20" t="s">
        <v>377</v>
      </c>
      <c r="G25" s="20" t="s">
        <v>378</v>
      </c>
      <c r="H25" s="20" t="s">
        <v>379</v>
      </c>
      <c r="I25" s="5" t="s">
        <v>380</v>
      </c>
    </row>
  </sheetData>
  <mergeCells count="6">
    <mergeCell ref="A1:I1"/>
    <mergeCell ref="A2:I2"/>
    <mergeCell ref="A5:I5"/>
    <mergeCell ref="A6:I6"/>
    <mergeCell ref="A7:I7"/>
    <mergeCell ref="A8:I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2026-07-24T14:38:55Z</dcterms:created>
  <dc:creator>openpyxl</dc:creator>
  <dc:description/>
  <dc:language>en-US</dc:language>
  <cp:lastModifiedBy/>
  <dcterms:modified xsi:type="dcterms:W3CDTF">2026-07-24T14:40:49Z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